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defaultThemeVersion="124226"/>
  <mc:AlternateContent xmlns:mc="http://schemas.openxmlformats.org/markup-compatibility/2006">
    <mc:Choice Requires="x15">
      <x15ac:absPath xmlns:x15ac="http://schemas.microsoft.com/office/spreadsheetml/2010/11/ac" url="https://eqcnz-my.sharepoint.com/personal/gbelisario001_eqc_govt_nz/Documents/Documents/1_Accounts RECEIVABLE/CE Expenses/"/>
    </mc:Choice>
  </mc:AlternateContent>
  <xr:revisionPtr revIDLastSave="0" documentId="8_{A4600768-7F5B-4E85-A8CE-D27796C953C9}" xr6:coauthVersionLast="47" xr6:coauthVersionMax="47" xr10:uidLastSave="{00000000-0000-0000-0000-000000000000}"/>
  <bookViews>
    <workbookView xWindow="28800" yWindow="-120" windowWidth="29040" windowHeight="15720" tabRatio="847" activeTab="1" xr2:uid="{00000000-000D-0000-FFFF-FFFF00000000}"/>
  </bookViews>
  <sheets>
    <sheet name="Summary" sheetId="69" r:id="rId1"/>
    <sheet name="Travel" sheetId="70" r:id="rId2"/>
    <sheet name="Hospitality" sheetId="50" r:id="rId3"/>
    <sheet name="All Other Expenses" sheetId="51" r:id="rId4"/>
    <sheet name="Gifts and Benefits" sheetId="53" r:id="rId5"/>
  </sheets>
  <externalReferences>
    <externalReference r:id="rId6"/>
    <externalReference r:id="rId7"/>
  </externalReferences>
  <definedNames>
    <definedName name="_xlnm._FilterDatabase" localSheetId="3" hidden="1">'All Other Expenses'!$A$12:$E$12</definedName>
    <definedName name="_xlnm._FilterDatabase" localSheetId="4" hidden="1">'Gifts and Benefits'!$A$9:$F$9</definedName>
    <definedName name="_xlnm._FilterDatabase" localSheetId="2" hidden="1">Hospitality!$A$10:$E$10</definedName>
    <definedName name="_xlnm._FilterDatabase" localSheetId="1" hidden="1">Travel!$A$37:$E$172</definedName>
    <definedName name="Disclosable">[1]LIST!$C$6:$C$8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0" i="51" l="1"/>
  <c r="B24" i="70" l="1"/>
  <c r="B14" i="70" l="1"/>
  <c r="B26" i="70"/>
  <c r="B23" i="70"/>
  <c r="B64" i="70"/>
  <c r="B176" i="70" s="1"/>
  <c r="B12" i="70"/>
  <c r="B33" i="70" l="1"/>
  <c r="B16" i="69" l="1"/>
  <c r="B15" i="69" l="1"/>
  <c r="B11" i="69"/>
  <c r="B14" i="50"/>
  <c r="B12" i="69" l="1"/>
  <c r="B13" i="6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CC6AE94-1512-460A-AA3B-6655C3D4710E}">
      <text>
        <r>
          <rPr>
            <sz val="9"/>
            <color indexed="81"/>
            <rFont val="Tahoma"/>
            <family val="2"/>
          </rPr>
          <t xml:space="preserve">
Insert additional rows as needed:
- 'right click' on a row number (left of screen)
- select 'Insert' (this will insert a row above it)
</t>
        </r>
      </text>
    </comment>
    <comment ref="A37" authorId="0" shapeId="0" xr:uid="{E696F866-B280-430E-B6A8-40D6EDE4BA2A}">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9" authorId="0" shapeId="0" xr:uid="{DFEE831D-FFD8-4D51-8ED6-1954AED0D653}">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<sst xmlns="http://schemas.openxmlformats.org/spreadsheetml/2006/main" count="682" uniqueCount="193">
  <si>
    <t>Secretary or Chief Executive Expenses, Gifts and Benefits Disclosure - summary &amp; sign-off*</t>
  </si>
  <si>
    <t>Organisation Name*</t>
  </si>
  <si>
    <t>Natural Hazards Commission Toka Tū Ake</t>
  </si>
  <si>
    <t>Secretary or Chief Executive**</t>
  </si>
  <si>
    <t>Tina Mitchell</t>
  </si>
  <si>
    <t>Disclosure period start***</t>
  </si>
  <si>
    <t>Disclosure period end***</t>
  </si>
  <si>
    <t>Agency totals check</t>
  </si>
  <si>
    <t>Data and totals have not yet been checked and confirmed for any sheet</t>
  </si>
  <si>
    <t>Secretary or Chief Executive approval****</t>
  </si>
  <si>
    <t>This disclosure has not yet been approved by the Departmental Secretary or Chief Executive</t>
  </si>
  <si>
    <t>Other sign-off****</t>
  </si>
  <si>
    <t>Chris Chainey, Chris Black</t>
  </si>
  <si>
    <t>Summary of expenses</t>
  </si>
  <si>
    <t>Cost in NZ$</t>
  </si>
  <si>
    <r>
      <t>GST inc / exc</t>
    </r>
    <r>
      <rPr>
        <b/>
        <sz val="10"/>
        <rFont val="Arial"/>
        <family val="2"/>
      </rPr>
      <t/>
    </r>
  </si>
  <si>
    <t>Gifts and benefits</t>
  </si>
  <si>
    <t>Count</t>
  </si>
  <si>
    <t>Travel expenses</t>
  </si>
  <si>
    <t>GST inclusive</t>
  </si>
  <si>
    <t>Number offered</t>
  </si>
  <si>
    <t>Hospitality</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</si>
  <si>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</si>
  <si>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</si>
  <si>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</si>
  <si>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</si>
  <si>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</si>
  <si>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</si>
  <si>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</si>
  <si>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</si>
  <si>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or Acting Departmental secretary or Chief Executive</t>
  </si>
  <si>
    <t>*** Update if a shorter or different period is covered</t>
  </si>
  <si>
    <t>**** This disclosure must be approved by the Departmental secretary or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</si>
  <si>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</si>
  <si>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</si>
  <si>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</si>
  <si>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</si>
  <si>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</si>
  <si>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</si>
  <si>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Some data and totals have not yet been checked and confirmed</t>
  </si>
  <si>
    <t>Data and totals checked on all sheets</t>
  </si>
  <si>
    <t>Not yet indicated</t>
  </si>
  <si>
    <t>GST inclusion inconsistent</t>
  </si>
  <si>
    <t>This disclosure has been approved by the Departmental Secretary or Chief Executive</t>
  </si>
  <si>
    <t>Type here who else has approved this disclosure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</si>
  <si>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</si>
  <si>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</si>
  <si>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</si>
  <si>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</si>
  <si>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</si>
  <si>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</si>
  <si>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</si>
  <si>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</si>
  <si>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</si>
  <si>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</si>
  <si>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</si>
  <si>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</si>
  <si>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</si>
  <si>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</si>
  <si>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</si>
  <si>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</si>
  <si>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</si>
  <si>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</si>
  <si>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</si>
  <si>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</si>
  <si>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</si>
  <si>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</si>
  <si>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</si>
  <si>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</si>
  <si>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</si>
  <si>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</si>
  <si>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</si>
  <si>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</si>
  <si>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</si>
  <si>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</si>
  <si>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</si>
  <si>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</si>
  <si>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</si>
  <si>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Aug-24 - Sep-24</t>
  </si>
  <si>
    <t>Reinsurance Trip and World Catastrophe Forum - September 2024</t>
  </si>
  <si>
    <t>Flights x 4</t>
  </si>
  <si>
    <t>Europe</t>
  </si>
  <si>
    <t>Reinsurance Trip - September 2024</t>
  </si>
  <si>
    <t>Hotel x 11 nights</t>
  </si>
  <si>
    <t>Taxi x 7 trips</t>
  </si>
  <si>
    <t xml:space="preserve">Taxi </t>
  </si>
  <si>
    <t>Wellington</t>
  </si>
  <si>
    <t>Meals and sundry</t>
  </si>
  <si>
    <t>Public transport x 2 trips</t>
  </si>
  <si>
    <t>World Catastrophe Forum Istanbul</t>
  </si>
  <si>
    <t>Taxi</t>
  </si>
  <si>
    <t>Hotel x 3 nights</t>
  </si>
  <si>
    <t>Phone charges</t>
  </si>
  <si>
    <t>Reinsurance Trip - March 2025</t>
  </si>
  <si>
    <t>Sydney</t>
  </si>
  <si>
    <t>Flights x 1</t>
  </si>
  <si>
    <t>Hotel x 2 nights</t>
  </si>
  <si>
    <t>Taxi x 4 trips</t>
  </si>
  <si>
    <t>Speaker at International Conference</t>
  </si>
  <si>
    <t>Travel document</t>
  </si>
  <si>
    <t>USA</t>
  </si>
  <si>
    <t>Dinner, Lunch</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</si>
  <si>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</si>
  <si>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</si>
  <si>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</si>
  <si>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Meetings in Christchurch Office</t>
  </si>
  <si>
    <t>Orbit Fee</t>
  </si>
  <si>
    <t>Christchurch</t>
  </si>
  <si>
    <t>Radio NZ Interview</t>
  </si>
  <si>
    <t>Board Paper Workshop</t>
  </si>
  <si>
    <t>Flight</t>
  </si>
  <si>
    <t>Board Meeting</t>
  </si>
  <si>
    <t>All Staff Meeting in Christchurch Office</t>
  </si>
  <si>
    <t>Hotel x 1 night</t>
  </si>
  <si>
    <t>Airport Parking (2 days)</t>
  </si>
  <si>
    <t>Meetings with NZCRS and SRES</t>
  </si>
  <si>
    <t>Parking</t>
  </si>
  <si>
    <t>NDRM Insurer Meetings</t>
  </si>
  <si>
    <t>Auckland</t>
  </si>
  <si>
    <t>Lunch</t>
  </si>
  <si>
    <t>Car Rental</t>
  </si>
  <si>
    <t>Dinner</t>
  </si>
  <si>
    <t>Petrol - car rental</t>
  </si>
  <si>
    <t>Meeting with NDRM Insurers</t>
  </si>
  <si>
    <t>Airport Parking</t>
  </si>
  <si>
    <t>Meeting for FEC preparation</t>
  </si>
  <si>
    <t>Lunch for 2 people</t>
  </si>
  <si>
    <t>FEC Select Committee hearing</t>
  </si>
  <si>
    <t>Breakfast</t>
  </si>
  <si>
    <t>Hotel x 4 nights</t>
  </si>
  <si>
    <t>Meeting to prepare for Minister meeting</t>
  </si>
  <si>
    <t>Coffee</t>
  </si>
  <si>
    <t>Orbit fee</t>
  </si>
  <si>
    <t>Subtotal - domestic travel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</si>
  <si>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</si>
  <si>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</si>
  <si>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</si>
  <si>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</si>
  <si>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</si>
  <si>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Te Ati Awa Dinner for mana whenua relationship building</t>
  </si>
  <si>
    <t>Dinner x 6 people</t>
  </si>
  <si>
    <t>Total Hospitality</t>
  </si>
  <si>
    <t>Public Service secretary or Chief Executive</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</si>
  <si>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</si>
  <si>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</si>
  <si>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</si>
  <si>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</si>
  <si>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Communication and media training</t>
  </si>
  <si>
    <t>Professional Development</t>
  </si>
  <si>
    <t>Guest Speaker at Taiwan Residential Earthquake Insurance Fund Seminar</t>
  </si>
  <si>
    <t>NZ themed gifts for 6 people</t>
  </si>
  <si>
    <t>Taiwan</t>
  </si>
  <si>
    <t>Practising Certificate NZ Law Society</t>
  </si>
  <si>
    <t>Membership</t>
  </si>
  <si>
    <t>New Zealand</t>
  </si>
  <si>
    <t>Australian Institute of Directors Membership 2025</t>
  </si>
  <si>
    <t>Australia</t>
  </si>
  <si>
    <t xml:space="preserve">New Zealand Global Women Membership </t>
  </si>
  <si>
    <t xml:space="preserve">Total other expenses </t>
  </si>
  <si>
    <t>Public Service Secretary or Chief Executive Gifts and Benefits Disclosure</t>
  </si>
  <si>
    <t>GST on values</t>
  </si>
  <si>
    <t xml:space="preserve">Gifts received </t>
  </si>
  <si>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</si>
  <si>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</si>
  <si>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</si>
  <si>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</si>
  <si>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</si>
  <si>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Box of stationery items</t>
  </si>
  <si>
    <t>Japanese Earthquake Reinsurance</t>
  </si>
  <si>
    <t>Tina was guest speaker</t>
  </si>
  <si>
    <t>Pen and wooden decorative box</t>
  </si>
  <si>
    <t>Taiwan Residential Earthquake Commission (TREIF)</t>
  </si>
  <si>
    <t>World Catastrophe Pools Yearly Conference tickets and meals</t>
  </si>
  <si>
    <t>DASK Dogal afet Sigortalari Kurumu) Istanbul Turkey</t>
  </si>
  <si>
    <t>Drinks &amp; nibbles - Air NZ Parliamentary Reception</t>
  </si>
  <si>
    <t>Air New Zealand</t>
  </si>
  <si>
    <t>Drinks &amp; nibbles - Pre Xmas function</t>
  </si>
  <si>
    <t>Kerridge and Partners</t>
  </si>
  <si>
    <t>Wellington Xmas lunch</t>
  </si>
  <si>
    <t>Gen Re</t>
  </si>
  <si>
    <t>Dentons Wellington Homeless Women Trust Annual Gala</t>
  </si>
  <si>
    <t>Dentons</t>
  </si>
  <si>
    <t>Tickets x 3 to the NZ International Film Festival</t>
  </si>
  <si>
    <t>Deloitte</t>
  </si>
  <si>
    <t>Talk on powering a better future</t>
  </si>
  <si>
    <t>GNS Science</t>
  </si>
  <si>
    <t>CEO Roundtable Series 2025</t>
  </si>
  <si>
    <t>One of two Simon Pearce Clocks (round) &amp; 9 piece Maribelle Chocolate</t>
  </si>
  <si>
    <t>Geneva Conference</t>
  </si>
  <si>
    <t>All attendees received and Tina attended as Guest Speaker</t>
  </si>
  <si>
    <t>Two of two Simon Pearce Clocks (Tall) &amp; 9 piece Maribelle Chocolate</t>
  </si>
  <si>
    <t>Gift for Guest Speaker</t>
  </si>
  <si>
    <t>1:1 Coaching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</si>
</sst>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44" formatCode="_-&quot;$&quot;* #,##0.00_-;\-&quot;$&quot;* #,##0.00_-;_-&quot;$&quot;* &quot;-&quot;??_-;_-@_-"/>
    <numFmt numFmtId="43" formatCode="_-* #,##0.00_-;\-* #,##0.00_-;_-* &quot;-&quot;??_-;_-@_-"/>
    <numFmt numFmtId="164" formatCode="_(&quot;$&quot;* #,##0.00_);_(&quot;$&quot;* \(#,##0.00\);_(&quot;$&quot;* &quot;-&quot;??_);_(@_)"/>
    <numFmt numFmtId="165" formatCode="[$-1409]d\ mmmm\ yyyy;@"/>
    <numFmt numFmtId="166" formatCode="&quot;$&quot;#,##0.00_);[Red]\(&quot;$&quot;#,##0.00\)"/>
    <numFmt numFmtId="167" formatCode="&quot;$&quot;#,##0.00"/>
  </numFmts>
  <fonts count="46" x14ac:knownFonts="1">
    <font>
      <sz val="11"/>
      <color theme="1"/>
      <name val="Calibri"/>
      <family val="2"/>
      <scheme val="minor"/>
    </font>
    <font>
      <sz val="11"/>
      <color theme="1"/>
      <name val="Calibri"/>
      <family val="2"/>
      <scheme val="minor"/>
    </font>
    <font>
      <b/>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8"/>
      <color theme="3"/>
      <name val="Cambria"/>
      <family val="2"/>
      <scheme val="major"/>
    </font>
    <font>
      <sz val="10"/>
      <color theme="1"/>
      <name val="Arial"/>
      <family val="2"/>
    </font>
    <font>
      <b/>
      <sz val="12"/>
      <color indexed="8"/>
      <name val="Arial"/>
      <family val="2"/>
    </font>
    <font>
      <i/>
      <sz val="10"/>
      <color indexed="8"/>
      <name val="Arial"/>
      <family val="2"/>
    </font>
    <font>
      <sz val="10"/>
      <color indexed="8"/>
      <name val="Arial"/>
      <family val="2"/>
    </font>
    <font>
      <i/>
      <sz val="10"/>
      <color theme="1"/>
      <name val="Arial"/>
      <family val="2"/>
    </font>
    <font>
      <sz val="12"/>
      <color theme="1"/>
      <name val="Arial"/>
      <family val="2"/>
    </font>
    <font>
      <sz val="10"/>
      <color theme="0"/>
      <name val="Arial"/>
      <family val="2"/>
    </font>
    <font>
      <b/>
      <sz val="12"/>
      <color theme="0"/>
      <name val="Arial"/>
      <family val="2"/>
    </font>
    <font>
      <b/>
      <sz val="10"/>
      <color theme="0"/>
      <name val="Arial"/>
      <family val="2"/>
    </font>
    <font>
      <sz val="12"/>
      <color theme="0"/>
      <name val="Arial"/>
      <family val="2"/>
    </font>
    <font>
      <b/>
      <sz val="18"/>
      <color theme="3"/>
      <name val="Cambria"/>
      <family val="2"/>
      <scheme val="major"/>
    </font>
    <font>
      <b/>
      <sz val="10"/>
      <name val="Arial"/>
      <family val="2"/>
    </font>
    <font>
      <b/>
      <sz val="11"/>
      <color theme="0"/>
      <name val="Arial"/>
      <family val="2"/>
    </font>
    <font>
      <sz val="9"/>
      <color indexed="81"/>
      <name val="Tahoma"/>
      <family val="2"/>
    </font>
    <font>
      <b/>
      <sz val="14"/>
      <color theme="0"/>
      <name val="Arial"/>
      <family val="2"/>
    </font>
    <font>
      <sz val="12"/>
      <color indexed="8"/>
      <name val="Arial"/>
      <family val="2"/>
    </font>
    <font>
      <sz val="10"/>
      <name val="Arial"/>
      <family val="2"/>
    </font>
    <font>
      <b/>
      <sz val="12"/>
      <name val="Arial"/>
      <family val="2"/>
    </font>
    <font>
      <b/>
      <i/>
      <sz val="12"/>
      <color indexed="8"/>
      <name val="Arial"/>
      <family val="2"/>
    </font>
    <font>
      <b/>
      <sz val="10"/>
      <color theme="1" tint="0.499984740745262"/>
      <name val="Arial"/>
      <family val="2"/>
    </font>
    <font>
      <sz val="10"/>
      <color theme="1" tint="0.499984740745262"/>
      <name val="Arial"/>
      <family val="2"/>
    </font>
    <font>
      <b/>
      <sz val="10"/>
      <color indexed="8"/>
      <name val="Arial"/>
      <family val="2"/>
    </font>
    <font>
      <b/>
      <sz val="10"/>
      <color theme="1"/>
      <name val="Arial"/>
      <family val="2"/>
    </font>
    <font>
      <b/>
      <sz val="16"/>
      <color theme="0"/>
      <name val="Arial"/>
      <family val="2"/>
    </font>
    <font>
      <b/>
      <sz val="10"/>
      <color rgb="FFFFC000"/>
      <name val="Arial"/>
      <family val="2"/>
    </font>
    <font>
      <sz val="11"/>
      <name val="Calibri"/>
      <family val="2"/>
      <scheme val="minor"/>
    </font>
    <font>
      <sz val="8"/>
      <color theme="1"/>
      <name val="Arial"/>
      <family val="2"/>
    </font>
    <font>
      <sz val="8"/>
      <name val="Calibri"/>
      <family val="2"/>
      <scheme val="minor"/>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39997558519241921"/>
        <bgColor indexed="64"/>
      </patternFill>
    </fill>
    <fill>
      <patternFill patternType="solid">
        <fgColor theme="9" tint="0.79998168889431442"/>
        <bgColor indexed="64"/>
      </patternFill>
    </fill>
    <fill>
      <patternFill patternType="solid">
        <fgColor theme="3" tint="-0.249977111117893"/>
        <bgColor indexed="64"/>
      </patternFill>
    </fill>
    <fill>
      <patternFill patternType="solid">
        <fgColor rgb="FFCCFFCC"/>
        <bgColor indexed="64"/>
      </patternFill>
    </fill>
    <fill>
      <patternFill patternType="solid">
        <fgColor theme="0"/>
        <bgColor indexed="64"/>
      </patternFill>
    </fill>
    <fill>
      <patternFill patternType="solid">
        <fgColor theme="8" tint="-0.249977111117893"/>
        <bgColor indexed="64"/>
      </patternFill>
    </fill>
    <fill>
      <patternFill patternType="solid">
        <fgColor theme="9" tint="0.39997558519241921"/>
        <bgColor indexed="64"/>
      </patternFill>
    </fill>
    <fill>
      <patternFill patternType="solid">
        <fgColor theme="9" tint="0.59999389629810485"/>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theme="0" tint="-0.24994659260841701"/>
      </top>
      <bottom style="thin">
        <color theme="0" tint="-0.24994659260841701"/>
      </bottom>
      <diagonal/>
    </border>
    <border>
      <left/>
      <right/>
      <top style="thin">
        <color theme="0" tint="-0.24994659260841701"/>
      </top>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indexed="64"/>
      </left>
      <right/>
      <top/>
      <bottom/>
      <diagonal/>
    </border>
  </borders>
  <cellStyleXfs count="51">
    <xf numFmtId="0" fontId="0" fillId="0" borderId="0"/>
    <xf numFmtId="43" fontId="1" fillId="0" borderId="0" applyFon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2" fillId="0" borderId="9" applyNumberFormat="0" applyFill="0" applyAlignment="0" applyProtection="0"/>
    <xf numFmtId="0" fontId="16"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6" fillId="28" borderId="0" applyNumberFormat="0" applyBorder="0" applyAlignment="0" applyProtection="0"/>
    <xf numFmtId="0" fontId="1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6" fillId="32" borderId="0" applyNumberFormat="0" applyBorder="0" applyAlignment="0" applyProtection="0"/>
    <xf numFmtId="0" fontId="17" fillId="0" borderId="0" applyNumberFormat="0" applyFill="0" applyBorder="0" applyAlignment="0" applyProtection="0"/>
    <xf numFmtId="0" fontId="18" fillId="0" borderId="0"/>
    <xf numFmtId="164" fontId="18" fillId="0" borderId="0" applyFont="0" applyFill="0" applyBorder="0" applyAlignment="0" applyProtection="0"/>
    <xf numFmtId="0" fontId="18" fillId="0" borderId="0"/>
    <xf numFmtId="0" fontId="1" fillId="0" borderId="0"/>
    <xf numFmtId="0" fontId="28" fillId="0" borderId="0" applyNumberForma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8" fillId="0" borderId="0" applyFont="0" applyFill="0" applyBorder="0" applyAlignment="0" applyProtection="0"/>
  </cellStyleXfs>
  <cellXfs count="120">
    <xf numFmtId="0" fontId="0" fillId="0" borderId="0" xfId="0"/>
    <xf numFmtId="0" fontId="0" fillId="0" borderId="0" xfId="0" applyAlignment="1">
      <alignment horizontal="right"/>
    </xf>
    <xf numFmtId="0" fontId="0" fillId="0" borderId="0" xfId="0" applyAlignment="1">
      <alignment vertical="center"/>
    </xf>
    <xf numFmtId="0" fontId="26" fillId="33" borderId="0" xfId="45" applyFont="1" applyFill="1" applyAlignment="1">
      <alignment vertical="center" wrapText="1"/>
    </xf>
    <xf numFmtId="0" fontId="19" fillId="0" borderId="0" xfId="45" applyFont="1" applyAlignment="1">
      <alignment vertical="center" readingOrder="1"/>
    </xf>
    <xf numFmtId="0" fontId="23" fillId="0" borderId="0" xfId="45" applyFont="1" applyAlignment="1">
      <alignment vertical="center"/>
    </xf>
    <xf numFmtId="0" fontId="22" fillId="0" borderId="0" xfId="45" applyFont="1" applyAlignment="1">
      <alignment vertical="center"/>
    </xf>
    <xf numFmtId="0" fontId="26" fillId="33" borderId="0" xfId="45" applyFont="1" applyFill="1" applyAlignment="1">
      <alignment vertical="center"/>
    </xf>
    <xf numFmtId="0" fontId="26" fillId="33" borderId="0" xfId="45" applyFont="1" applyFill="1" applyAlignment="1">
      <alignment horizontal="left" vertical="center" wrapText="1"/>
    </xf>
    <xf numFmtId="2" fontId="0" fillId="0" borderId="0" xfId="0" applyNumberFormat="1"/>
    <xf numFmtId="14" fontId="0" fillId="0" borderId="0" xfId="0" applyNumberFormat="1"/>
    <xf numFmtId="0" fontId="0" fillId="0" borderId="0" xfId="0" applyAlignment="1">
      <alignment horizontal="left" vertical="center" wrapText="1"/>
    </xf>
    <xf numFmtId="0" fontId="0" fillId="0" borderId="0" xfId="0" applyAlignment="1">
      <alignment horizontal="center"/>
    </xf>
    <xf numFmtId="0" fontId="0" fillId="0" borderId="0" xfId="0" applyAlignment="1">
      <alignment horizontal="center" vertical="center" wrapText="1"/>
    </xf>
    <xf numFmtId="0" fontId="0" fillId="34" borderId="0" xfId="0" applyFill="1"/>
    <xf numFmtId="0" fontId="0" fillId="0" borderId="0" xfId="0" applyAlignment="1">
      <alignment wrapText="1"/>
    </xf>
    <xf numFmtId="14" fontId="0" fillId="0" borderId="0" xfId="0" applyNumberFormat="1" applyAlignment="1">
      <alignment horizontal="left"/>
    </xf>
    <xf numFmtId="0" fontId="0" fillId="0" borderId="0" xfId="0" applyAlignment="1">
      <alignment vertical="top" wrapText="1"/>
    </xf>
    <xf numFmtId="0" fontId="25" fillId="35" borderId="0" xfId="0" applyFont="1" applyFill="1" applyAlignment="1">
      <alignment vertical="center" wrapText="1" readingOrder="1"/>
    </xf>
    <xf numFmtId="0" fontId="33" fillId="0" borderId="0" xfId="0" applyFont="1" applyAlignment="1">
      <alignment vertical="center" wrapText="1" readingOrder="1"/>
    </xf>
    <xf numFmtId="0" fontId="25" fillId="33" borderId="0" xfId="0" applyFont="1" applyFill="1" applyAlignment="1">
      <alignment vertical="center" wrapText="1" readingOrder="1"/>
    </xf>
    <xf numFmtId="164" fontId="25" fillId="33" borderId="0" xfId="44" applyFont="1" applyFill="1" applyBorder="1" applyAlignment="1" applyProtection="1">
      <alignment horizontal="center" vertical="center" wrapText="1" readingOrder="1"/>
    </xf>
    <xf numFmtId="164" fontId="25" fillId="0" borderId="0" xfId="44" applyFont="1" applyFill="1" applyBorder="1" applyAlignment="1" applyProtection="1">
      <alignment horizontal="center" vertical="center" wrapText="1" readingOrder="1"/>
    </xf>
    <xf numFmtId="0" fontId="25" fillId="38" borderId="0" xfId="0" applyFont="1" applyFill="1" applyAlignment="1">
      <alignment vertical="center" wrapText="1" readingOrder="1"/>
    </xf>
    <xf numFmtId="164" fontId="25" fillId="38" borderId="0" xfId="44" applyFont="1" applyFill="1" applyBorder="1" applyAlignment="1" applyProtection="1">
      <alignment horizontal="center" vertical="center" wrapText="1" readingOrder="1"/>
    </xf>
    <xf numFmtId="0" fontId="26" fillId="0" borderId="0" xfId="0" applyFont="1" applyAlignment="1">
      <alignment wrapText="1"/>
    </xf>
    <xf numFmtId="0" fontId="24" fillId="0" borderId="0" xfId="0" applyFont="1"/>
    <xf numFmtId="0" fontId="29" fillId="0" borderId="12" xfId="0" applyFont="1" applyBorder="1" applyAlignment="1">
      <alignment vertical="center" wrapText="1" readingOrder="1"/>
    </xf>
    <xf numFmtId="166" fontId="29" fillId="0" borderId="13" xfId="44" applyNumberFormat="1" applyFont="1" applyFill="1" applyBorder="1" applyAlignment="1" applyProtection="1">
      <alignment vertical="center" wrapText="1" readingOrder="1"/>
    </xf>
    <xf numFmtId="0" fontId="34" fillId="0" borderId="14" xfId="44" applyNumberFormat="1" applyFont="1" applyFill="1" applyBorder="1" applyAlignment="1" applyProtection="1">
      <alignment horizontal="center" vertical="center" wrapText="1" readingOrder="1"/>
    </xf>
    <xf numFmtId="0" fontId="35" fillId="0" borderId="0" xfId="0" applyFont="1" applyAlignment="1">
      <alignment vertical="center" wrapText="1" readingOrder="1"/>
    </xf>
    <xf numFmtId="1" fontId="29" fillId="0" borderId="14" xfId="0" applyNumberFormat="1" applyFont="1" applyBorder="1" applyAlignment="1">
      <alignment horizontal="center" vertical="center" wrapText="1"/>
    </xf>
    <xf numFmtId="0" fontId="36" fillId="0" borderId="0" xfId="0" applyFont="1" applyAlignment="1">
      <alignment wrapText="1"/>
    </xf>
    <xf numFmtId="0" fontId="29" fillId="0" borderId="0" xfId="0" applyFont="1" applyAlignment="1">
      <alignment vertical="center" wrapText="1" readingOrder="1"/>
    </xf>
    <xf numFmtId="166" fontId="29" fillId="0" borderId="0" xfId="44" applyNumberFormat="1" applyFont="1" applyFill="1" applyBorder="1" applyAlignment="1" applyProtection="1">
      <alignment vertical="center" wrapText="1" readingOrder="1"/>
    </xf>
    <xf numFmtId="0" fontId="34" fillId="0" borderId="0" xfId="44" applyNumberFormat="1" applyFont="1" applyFill="1" applyBorder="1" applyAlignment="1" applyProtection="1">
      <alignment horizontal="center" vertical="center" wrapText="1" readingOrder="1"/>
    </xf>
    <xf numFmtId="0" fontId="34" fillId="0" borderId="0" xfId="0" applyFont="1" applyAlignment="1">
      <alignment vertical="center"/>
    </xf>
    <xf numFmtId="1" fontId="35" fillId="0" borderId="0" xfId="0" applyNumberFormat="1" applyFont="1" applyAlignment="1">
      <alignment horizontal="center" vertical="center" wrapText="1"/>
    </xf>
    <xf numFmtId="0" fontId="37" fillId="0" borderId="12" xfId="0" applyFont="1" applyBorder="1" applyAlignment="1">
      <alignment horizontal="left" vertical="center" wrapText="1" indent="2" readingOrder="1"/>
    </xf>
    <xf numFmtId="166" fontId="37" fillId="0" borderId="13" xfId="44" applyNumberFormat="1" applyFont="1" applyFill="1" applyBorder="1" applyAlignment="1" applyProtection="1">
      <alignment vertical="center" wrapText="1" readingOrder="1"/>
    </xf>
    <xf numFmtId="0" fontId="38" fillId="0" borderId="14" xfId="44" applyNumberFormat="1" applyFont="1" applyFill="1" applyBorder="1" applyAlignment="1" applyProtection="1">
      <alignment horizontal="center" vertical="center" wrapText="1" readingOrder="1"/>
    </xf>
    <xf numFmtId="164" fontId="35" fillId="0" borderId="0" xfId="44" applyFont="1" applyFill="1" applyBorder="1" applyAlignment="1" applyProtection="1">
      <alignment vertical="center" wrapText="1" readingOrder="1"/>
    </xf>
    <xf numFmtId="0" fontId="34" fillId="0" borderId="0" xfId="0" applyFont="1" applyAlignment="1">
      <alignment vertical="center" wrapText="1"/>
    </xf>
    <xf numFmtId="0" fontId="39" fillId="0" borderId="0" xfId="0" applyFont="1" applyAlignment="1">
      <alignment wrapText="1"/>
    </xf>
    <xf numFmtId="0" fontId="25" fillId="0" borderId="0" xfId="0" applyFont="1" applyAlignment="1">
      <alignment vertical="center" wrapText="1" readingOrder="1"/>
    </xf>
    <xf numFmtId="0" fontId="0" fillId="0" borderId="0" xfId="0" applyAlignment="1">
      <alignment vertical="center" wrapText="1"/>
    </xf>
    <xf numFmtId="0" fontId="40" fillId="0" borderId="0" xfId="0" applyFont="1" applyAlignment="1">
      <alignment wrapText="1"/>
    </xf>
    <xf numFmtId="0" fontId="40" fillId="39" borderId="0" xfId="0" applyFont="1" applyFill="1"/>
    <xf numFmtId="0" fontId="40" fillId="39" borderId="0" xfId="0" applyFont="1" applyFill="1" applyAlignment="1">
      <alignment wrapText="1"/>
    </xf>
    <xf numFmtId="0" fontId="0" fillId="34" borderId="0" xfId="0" applyFill="1" applyAlignment="1">
      <alignment wrapText="1"/>
    </xf>
    <xf numFmtId="0" fontId="0" fillId="40" borderId="0" xfId="0" applyFill="1"/>
    <xf numFmtId="0" fontId="0" fillId="40" borderId="0" xfId="0" applyFill="1" applyAlignment="1">
      <alignment wrapText="1"/>
    </xf>
    <xf numFmtId="0" fontId="21" fillId="40" borderId="0" xfId="0" applyFont="1" applyFill="1" applyAlignment="1">
      <alignment wrapText="1"/>
    </xf>
    <xf numFmtId="0" fontId="0" fillId="34" borderId="0" xfId="0" applyFill="1" applyAlignment="1">
      <alignment horizontal="left" vertical="top"/>
    </xf>
    <xf numFmtId="0" fontId="0" fillId="40" borderId="0" xfId="0" applyFill="1" applyAlignment="1">
      <alignment horizontal="left" vertical="top" wrapText="1"/>
    </xf>
    <xf numFmtId="0" fontId="0" fillId="34" borderId="0" xfId="0" applyFill="1" applyAlignment="1">
      <alignment horizontal="left" vertical="top" wrapText="1"/>
    </xf>
    <xf numFmtId="0" fontId="40" fillId="34" borderId="0" xfId="0" applyFont="1" applyFill="1" applyAlignment="1">
      <alignment wrapText="1"/>
    </xf>
    <xf numFmtId="0" fontId="40" fillId="40" borderId="0" xfId="0" applyFont="1" applyFill="1"/>
    <xf numFmtId="0" fontId="40" fillId="40" borderId="0" xfId="0" applyFont="1" applyFill="1" applyAlignment="1">
      <alignment wrapText="1"/>
    </xf>
    <xf numFmtId="2" fontId="0" fillId="40" borderId="0" xfId="0" applyNumberFormat="1" applyFill="1" applyAlignment="1">
      <alignment vertical="top"/>
    </xf>
    <xf numFmtId="0" fontId="40" fillId="34" borderId="0" xfId="0" applyFont="1" applyFill="1" applyAlignment="1">
      <alignment horizontal="center" vertical="top"/>
    </xf>
    <xf numFmtId="1" fontId="0" fillId="34" borderId="0" xfId="0" applyNumberFormat="1" applyFill="1" applyAlignment="1">
      <alignment horizontal="center"/>
    </xf>
    <xf numFmtId="0" fontId="0" fillId="34" borderId="0" xfId="0" applyFill="1" applyAlignment="1">
      <alignment horizontal="center"/>
    </xf>
    <xf numFmtId="1" fontId="40" fillId="34" borderId="0" xfId="0" applyNumberFormat="1" applyFont="1" applyFill="1" applyAlignment="1">
      <alignment horizontal="center"/>
    </xf>
    <xf numFmtId="0" fontId="40" fillId="40" borderId="0" xfId="0" applyFont="1" applyFill="1" applyAlignment="1">
      <alignment horizontal="center" wrapText="1"/>
    </xf>
    <xf numFmtId="1" fontId="0" fillId="40" borderId="0" xfId="0" applyNumberFormat="1" applyFill="1" applyAlignment="1">
      <alignment horizontal="center"/>
    </xf>
    <xf numFmtId="0" fontId="0" fillId="40" borderId="0" xfId="0" applyFill="1" applyAlignment="1">
      <alignment horizontal="center"/>
    </xf>
    <xf numFmtId="0" fontId="40" fillId="34" borderId="0" xfId="0" applyFont="1" applyFill="1" applyAlignment="1">
      <alignment horizontal="center" wrapText="1"/>
    </xf>
    <xf numFmtId="0" fontId="26" fillId="33" borderId="0" xfId="0" applyFont="1" applyFill="1" applyAlignment="1">
      <alignment vertical="center" wrapText="1"/>
    </xf>
    <xf numFmtId="0" fontId="26" fillId="33" borderId="0" xfId="0" applyFont="1" applyFill="1" applyAlignment="1">
      <alignment vertical="center"/>
    </xf>
    <xf numFmtId="166" fontId="26" fillId="33" borderId="0" xfId="0" applyNumberFormat="1" applyFont="1" applyFill="1" applyAlignment="1">
      <alignment vertical="center"/>
    </xf>
    <xf numFmtId="0" fontId="42" fillId="33" borderId="0" xfId="0" applyFont="1" applyFill="1" applyAlignment="1">
      <alignment horizontal="center" vertical="center" wrapText="1"/>
    </xf>
    <xf numFmtId="0" fontId="30" fillId="33" borderId="0" xfId="0" applyFont="1" applyFill="1" applyAlignment="1">
      <alignment vertical="center" readingOrder="1"/>
    </xf>
    <xf numFmtId="166" fontId="30" fillId="33" borderId="0" xfId="0" applyNumberFormat="1" applyFont="1" applyFill="1" applyAlignment="1">
      <alignment vertical="center" wrapText="1" readingOrder="1"/>
    </xf>
    <xf numFmtId="0" fontId="42" fillId="33" borderId="0" xfId="0" applyFont="1" applyFill="1" applyAlignment="1">
      <alignment horizontal="center" vertical="center" readingOrder="1"/>
    </xf>
    <xf numFmtId="0" fontId="26" fillId="33" borderId="0" xfId="0" applyFont="1" applyFill="1" applyAlignment="1">
      <alignment horizontal="left" vertical="center" wrapText="1"/>
    </xf>
    <xf numFmtId="14" fontId="2" fillId="0" borderId="0" xfId="0" applyNumberFormat="1" applyFont="1" applyAlignment="1">
      <alignment horizontal="left" vertical="center" wrapText="1"/>
    </xf>
    <xf numFmtId="0" fontId="43" fillId="0" borderId="0" xfId="0" applyFont="1"/>
    <xf numFmtId="165" fontId="23" fillId="0" borderId="10" xfId="0" applyNumberFormat="1" applyFont="1" applyBorder="1" applyAlignment="1">
      <alignment horizontal="left" vertical="center" wrapText="1" readingOrder="1"/>
    </xf>
    <xf numFmtId="14" fontId="43" fillId="0" borderId="0" xfId="0" applyNumberFormat="1" applyFont="1" applyAlignment="1">
      <alignment horizontal="left"/>
    </xf>
    <xf numFmtId="43" fontId="43" fillId="0" borderId="0" xfId="1" applyFont="1"/>
    <xf numFmtId="14" fontId="43" fillId="0" borderId="0" xfId="0" applyNumberFormat="1" applyFont="1"/>
    <xf numFmtId="44" fontId="43" fillId="0" borderId="0" xfId="48" applyFont="1" applyFill="1" applyBorder="1"/>
    <xf numFmtId="14" fontId="44" fillId="0" borderId="0" xfId="0" applyNumberFormat="1" applyFont="1" applyAlignment="1">
      <alignment horizontal="right" vertical="top"/>
    </xf>
    <xf numFmtId="44" fontId="0" fillId="0" borderId="0" xfId="48" applyFont="1"/>
    <xf numFmtId="14" fontId="43" fillId="0" borderId="0" xfId="0" applyNumberFormat="1" applyFont="1" applyAlignment="1">
      <alignment horizontal="right"/>
    </xf>
    <xf numFmtId="14" fontId="43" fillId="37" borderId="0" xfId="0" applyNumberFormat="1" applyFont="1" applyFill="1"/>
    <xf numFmtId="17" fontId="43" fillId="0" borderId="0" xfId="0" applyNumberFormat="1" applyFont="1" applyAlignment="1">
      <alignment horizontal="right"/>
    </xf>
    <xf numFmtId="0" fontId="0" fillId="0" borderId="0" xfId="0" applyAlignment="1">
      <alignment vertical="top"/>
    </xf>
    <xf numFmtId="14" fontId="0" fillId="0" borderId="0" xfId="0" applyNumberFormat="1" applyAlignment="1">
      <alignment horizontal="right"/>
    </xf>
    <xf numFmtId="44" fontId="0" fillId="0" borderId="0" xfId="48" applyFont="1" applyFill="1" applyAlignment="1">
      <alignment vertical="top"/>
    </xf>
    <xf numFmtId="167" fontId="0" fillId="0" borderId="0" xfId="0" applyNumberFormat="1"/>
    <xf numFmtId="43" fontId="0" fillId="0" borderId="0" xfId="0" applyNumberFormat="1"/>
    <xf numFmtId="14" fontId="0" fillId="0" borderId="0" xfId="0" applyNumberFormat="1" applyAlignment="1">
      <alignment horizontal="left" vertical="top"/>
    </xf>
    <xf numFmtId="0" fontId="0" fillId="0" borderId="0" xfId="0" applyAlignment="1">
      <alignment horizontal="left" vertical="top" wrapText="1"/>
    </xf>
    <xf numFmtId="0" fontId="0" fillId="0" borderId="0" xfId="0" applyAlignment="1">
      <alignment horizontal="left" vertical="top"/>
    </xf>
    <xf numFmtId="6" fontId="0" fillId="0" borderId="0" xfId="0" applyNumberFormat="1" applyAlignment="1">
      <alignment horizontal="right" vertical="top" wrapText="1"/>
    </xf>
    <xf numFmtId="6" fontId="0" fillId="0" borderId="0" xfId="0" applyNumberFormat="1" applyAlignment="1">
      <alignment horizontal="right" vertical="top"/>
    </xf>
    <xf numFmtId="14" fontId="0" fillId="0" borderId="0" xfId="0" applyNumberFormat="1" applyAlignment="1">
      <alignment horizontal="left" vertical="top" wrapText="1"/>
    </xf>
    <xf numFmtId="6" fontId="43" fillId="0" borderId="0" xfId="0" applyNumberFormat="1" applyFont="1" applyAlignment="1">
      <alignment horizontal="right" vertical="top"/>
    </xf>
    <xf numFmtId="0" fontId="43" fillId="0" borderId="0" xfId="0" applyFont="1" applyAlignment="1">
      <alignment vertical="top"/>
    </xf>
    <xf numFmtId="0" fontId="43" fillId="0" borderId="0" xfId="0" applyFont="1" applyAlignment="1">
      <alignment wrapText="1"/>
    </xf>
    <xf numFmtId="44" fontId="43" fillId="0" borderId="0" xfId="48" applyFont="1"/>
    <xf numFmtId="0" fontId="23" fillId="0" borderId="11" xfId="0" applyFont="1" applyBorder="1" applyAlignment="1">
      <alignment horizontal="left" vertical="center"/>
    </xf>
    <xf numFmtId="0" fontId="34" fillId="0" borderId="0" xfId="0" applyFont="1" applyAlignment="1">
      <alignment horizontal="center" vertical="center" wrapText="1" readingOrder="1"/>
    </xf>
    <xf numFmtId="0" fontId="32" fillId="35" borderId="0" xfId="0" applyFont="1" applyFill="1" applyAlignment="1">
      <alignment horizontal="center" vertical="center"/>
    </xf>
    <xf numFmtId="165" fontId="23" fillId="0" borderId="10" xfId="0" applyNumberFormat="1" applyFont="1" applyBorder="1" applyAlignment="1">
      <alignment horizontal="left" vertical="center" wrapText="1" readingOrder="1"/>
    </xf>
    <xf numFmtId="0" fontId="41" fillId="35" borderId="0" xfId="0" applyFont="1" applyFill="1" applyAlignment="1">
      <alignment horizontal="center" vertical="center"/>
    </xf>
    <xf numFmtId="0" fontId="42" fillId="33" borderId="0" xfId="0" applyFont="1" applyFill="1" applyAlignment="1">
      <alignment horizontal="center" vertical="center" wrapText="1"/>
    </xf>
    <xf numFmtId="0" fontId="19" fillId="0" borderId="15" xfId="0" applyFont="1" applyBorder="1" applyAlignment="1">
      <alignment horizontal="center" vertical="center" wrapText="1" readingOrder="1"/>
    </xf>
    <xf numFmtId="0" fontId="19" fillId="0" borderId="0" xfId="0" applyFont="1" applyAlignment="1">
      <alignment horizontal="center" vertical="center" wrapText="1" readingOrder="1"/>
    </xf>
    <xf numFmtId="0" fontId="20" fillId="0" borderId="15" xfId="0" applyFont="1" applyBorder="1" applyAlignment="1">
      <alignment horizontal="center" vertical="center" wrapText="1" readingOrder="1"/>
    </xf>
    <xf numFmtId="0" fontId="20" fillId="0" borderId="0" xfId="0" applyFont="1" applyAlignment="1">
      <alignment horizontal="center" vertical="center" wrapText="1" readingOrder="1"/>
    </xf>
    <xf numFmtId="0" fontId="25" fillId="33" borderId="0" xfId="0" applyFont="1" applyFill="1" applyAlignment="1">
      <alignment horizontal="center" vertical="center" wrapText="1" readingOrder="1"/>
    </xf>
    <xf numFmtId="0" fontId="26" fillId="33" borderId="0" xfId="0" applyFont="1" applyFill="1" applyAlignment="1">
      <alignment horizontal="center" vertical="center" wrapText="1" readingOrder="1"/>
    </xf>
    <xf numFmtId="0" fontId="20" fillId="0" borderId="0" xfId="45" applyFont="1" applyAlignment="1">
      <alignment horizontal="center" vertical="center" wrapText="1"/>
    </xf>
    <xf numFmtId="0" fontId="21" fillId="0" borderId="0" xfId="45" applyFont="1" applyAlignment="1">
      <alignment horizontal="center" vertical="center" wrapText="1"/>
    </xf>
    <xf numFmtId="0" fontId="19" fillId="0" borderId="0" xfId="45" applyFont="1" applyAlignment="1">
      <alignment horizontal="center" vertical="center" wrapText="1"/>
    </xf>
    <xf numFmtId="0" fontId="23" fillId="0" borderId="0" xfId="45" applyFont="1" applyAlignment="1">
      <alignment horizontal="center" vertical="center" wrapText="1"/>
    </xf>
    <xf numFmtId="0" fontId="33" fillId="36" borderId="10" xfId="0" applyFont="1" applyFill="1" applyBorder="1" applyAlignment="1" applyProtection="1">
      <alignment horizontal="left" vertical="center" wrapText="1" readingOrder="1"/>
      <protection locked="0"/>
    </xf>
  </cellXfs>
  <cellStyles count="51">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1" builtinId="3"/>
    <cellStyle name="Comma 2" xfId="49" xr:uid="{B016440F-04F8-434E-85E7-453B60DB43A5}"/>
    <cellStyle name="Currency" xfId="48" builtinId="4"/>
    <cellStyle name="Currency 2" xfId="44" xr:uid="{00000000-0005-0000-0000-00001D000000}"/>
    <cellStyle name="Currency 2 2" xfId="50" xr:uid="{37B6A710-F2A5-4B14-8049-CFDCD02FB652}"/>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5" xr:uid="{00000000-0005-0000-0000-000028000000}"/>
    <cellStyle name="Normal 3" xfId="46" xr:uid="{00000000-0005-0000-0000-000029000000}"/>
    <cellStyle name="Normal 4" xfId="43" xr:uid="{00000000-0005-0000-0000-00002A000000}"/>
    <cellStyle name="Note" xfId="15" builtinId="10" customBuiltin="1"/>
    <cellStyle name="Output" xfId="10" builtinId="21" customBuiltin="1"/>
    <cellStyle name="Title" xfId="47" builtinId="15" customBuiltin="1"/>
    <cellStyle name="Title 2" xfId="42" xr:uid="{00000000-0005-0000-0000-00002E000000}"/>
    <cellStyle name="Total" xfId="17" builtinId="25" customBuiltin="1"/>
    <cellStyle name="Warning Text" xfId="14" builtinId="11" customBuiltin="1"/>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ECTION%202%20-%20Finance/2.01%20Accounting%20Services/CE%20Expenses/2016-2017/CE%20Expenses%20July%202016%20to%20June%20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wjackson001\AppData\Local\Microsoft\Windows\INetCache\Content.Outlook\TMTZDRYX\Spreadsheet%20of%20Gift%20Register%20-%20enter%20details%20here%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Extraction Notes"/>
      <sheetName val="Jul16 RAW"/>
      <sheetName val="July 2016"/>
      <sheetName val="Aug16 RAW"/>
      <sheetName val="August 2016"/>
      <sheetName val="Sep16 RAW"/>
      <sheetName val="September 2016"/>
      <sheetName val="Oct16 RAW"/>
      <sheetName val="October 2016"/>
      <sheetName val="Nov16 RAW"/>
      <sheetName val="November 2016"/>
      <sheetName val="Dec17 RAW"/>
      <sheetName val="December 2016"/>
      <sheetName val="Jan17 RAW"/>
      <sheetName val="January 2017"/>
      <sheetName val="Feb17 RAW"/>
      <sheetName val="February 2017"/>
      <sheetName val="Mar17 RAW"/>
      <sheetName val="March 2017"/>
      <sheetName val="Apr17 RAW"/>
      <sheetName val="April 2017"/>
      <sheetName val="May17 RAW"/>
      <sheetName val="May 2017"/>
      <sheetName val="Jun17 RAW"/>
      <sheetName val="June 2017"/>
      <sheetName val="QUERIES"/>
      <sheetName val="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QC Staff Gift Register"/>
      <sheetName val="Jul 2017-Jun 2019"/>
      <sheetName val="Archive- Historic Register"/>
      <sheetName val="LISTS"/>
    </sheetNames>
    <sheetDataSet>
      <sheetData sheetId="0"/>
      <sheetData sheetId="1"/>
      <sheetData sheetId="2"/>
      <sheetData sheetId="3"/>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932F9-9D71-43F6-A436-941DB11E46BB}">
  <sheetPr>
    <tabColor rgb="FF92D050"/>
  </sheetPr>
  <dimension ref="A1:K61"/>
  <sheetViews>
    <sheetView workbookViewId="0">
      <selection activeCell="E18" sqref="E18"/>
    </sheetView>
  </sheetViews>
  <sheetFormatPr defaultColWidth="0" defaultRowHeight="15" zeroHeight="1" x14ac:dyDescent="0.25"/>
  <cols>
    <col min="1" max="1" width="35.7109375" customWidth="1"/>
    <col min="2" max="2" width="21.5703125" customWidth="1"/>
    <col min="3" max="3" width="33.5703125" customWidth="1"/>
    <col min="4" max="4" width="4.42578125" customWidth="1"/>
    <col min="5" max="5" width="29" customWidth="1"/>
    <col min="6" max="6" width="19" customWidth="1"/>
    <col min="7" max="7" width="42" customWidth="1"/>
    <col min="8" max="16384" width="9.140625" hidden="1"/>
  </cols>
  <sheetData>
    <row r="1" spans="1:11" ht="26.25" customHeight="1" x14ac:dyDescent="0.25">
      <c r="A1" s="105" t="s">
        <v>0</v>
      </c>
      <c r="B1" s="105"/>
      <c r="C1" s="105"/>
      <c r="D1" s="105"/>
      <c r="E1" s="105"/>
      <c r="F1" s="105"/>
      <c r="G1" s="15"/>
      <c r="H1" s="15"/>
      <c r="I1" s="15"/>
      <c r="J1" s="15"/>
      <c r="K1" s="15"/>
    </row>
    <row r="2" spans="1:11" ht="21" customHeight="1" x14ac:dyDescent="0.25">
      <c r="A2" s="18" t="s">
        <v>1</v>
      </c>
      <c r="B2" s="103" t="s">
        <v>2</v>
      </c>
      <c r="C2" s="103"/>
      <c r="D2" s="103"/>
      <c r="E2" s="103"/>
      <c r="F2" s="103"/>
      <c r="G2" s="15"/>
      <c r="H2" s="15"/>
      <c r="I2" s="15"/>
      <c r="J2" s="15"/>
      <c r="K2" s="15"/>
    </row>
    <row r="3" spans="1:11" ht="15.75" x14ac:dyDescent="0.25">
      <c r="A3" s="18" t="s">
        <v>3</v>
      </c>
      <c r="B3" s="103" t="s">
        <v>4</v>
      </c>
      <c r="C3" s="103"/>
      <c r="D3" s="103"/>
      <c r="E3" s="103"/>
      <c r="F3" s="103"/>
      <c r="G3" s="15"/>
      <c r="H3" s="15"/>
      <c r="I3" s="15"/>
      <c r="J3" s="15"/>
      <c r="K3" s="15"/>
    </row>
    <row r="4" spans="1:11" ht="21" customHeight="1" x14ac:dyDescent="0.25">
      <c r="A4" s="18" t="s">
        <v>5</v>
      </c>
      <c r="B4" s="106">
        <v>45474</v>
      </c>
      <c r="C4" s="106"/>
      <c r="D4" s="106"/>
      <c r="E4" s="106"/>
      <c r="F4" s="78"/>
      <c r="G4" s="15"/>
      <c r="H4" s="15"/>
      <c r="I4" s="15"/>
      <c r="J4" s="15"/>
      <c r="K4" s="15"/>
    </row>
    <row r="5" spans="1:11" ht="21" customHeight="1" x14ac:dyDescent="0.25">
      <c r="A5" s="18" t="s">
        <v>6</v>
      </c>
      <c r="B5" s="106">
        <v>45838</v>
      </c>
      <c r="C5" s="106"/>
      <c r="D5" s="106"/>
      <c r="E5" s="106"/>
      <c r="F5" s="78"/>
      <c r="G5" s="15"/>
      <c r="H5" s="15"/>
      <c r="I5" s="15"/>
      <c r="J5" s="15"/>
      <c r="K5" s="15"/>
    </row>
    <row r="6" spans="1:11" ht="21" customHeight="1" x14ac:dyDescent="0.25">
      <c r="A6" s="18" t="s">
        <v>7</v>
      </c>
      <c r="B6" s="103" t="s">
        <v>8</v>
      </c>
      <c r="C6" s="103"/>
      <c r="D6" s="103"/>
      <c r="E6" s="103"/>
      <c r="F6" s="103"/>
      <c r="G6" s="19"/>
      <c r="H6" s="15"/>
      <c r="I6" s="15"/>
      <c r="J6" s="15"/>
      <c r="K6" s="15"/>
    </row>
    <row r="7" spans="1:11" ht="31.5" customHeight="1" x14ac:dyDescent="0.25">
      <c r="A7" s="18" t="s">
        <v>9</v>
      </c>
      <c r="B7" s="103" t="s">
        <v>10</v>
      </c>
      <c r="C7" s="103"/>
      <c r="D7" s="103"/>
      <c r="E7" s="103"/>
      <c r="F7" s="103"/>
      <c r="G7" s="19"/>
      <c r="H7" s="15"/>
      <c r="I7" s="15"/>
      <c r="J7" s="15"/>
      <c r="K7" s="15"/>
    </row>
    <row r="8" spans="1:11" ht="25.5" customHeight="1" x14ac:dyDescent="0.25">
      <c r="A8" s="18" t="s">
        <v>11</v>
      </c>
      <c r="B8" s="103" t="s">
        <v>12</v>
      </c>
      <c r="C8" s="103"/>
      <c r="D8" s="103"/>
      <c r="E8" s="103"/>
      <c r="F8" s="103"/>
      <c r="G8" s="19"/>
      <c r="H8" s="15"/>
      <c r="I8" s="15"/>
      <c r="J8" s="15"/>
      <c r="K8" s="15"/>
    </row>
    <row r="9" spans="1:11" x14ac:dyDescent="0.25">
      <c r="A9" s="104"/>
      <c r="B9" s="104"/>
      <c r="C9" s="104"/>
      <c r="D9" s="104"/>
      <c r="E9" s="104"/>
      <c r="F9" s="104"/>
      <c r="G9" s="19"/>
      <c r="H9" s="15"/>
      <c r="I9" s="15"/>
      <c r="J9" s="15"/>
      <c r="K9" s="15"/>
    </row>
    <row r="10" spans="1:11" s="26" customFormat="1" ht="36" customHeight="1" x14ac:dyDescent="0.2">
      <c r="A10" s="20" t="s">
        <v>13</v>
      </c>
      <c r="B10" s="21" t="s">
        <v>14</v>
      </c>
      <c r="C10" s="21" t="s">
        <v>15</v>
      </c>
      <c r="D10" s="22"/>
      <c r="E10" s="23" t="s">
        <v>16</v>
      </c>
      <c r="F10" s="24" t="s">
        <v>17</v>
      </c>
      <c r="G10" s="25"/>
      <c r="H10" s="25"/>
      <c r="I10" s="25"/>
      <c r="J10" s="25"/>
      <c r="K10" s="25"/>
    </row>
    <row r="11" spans="1:11" ht="27.75" customHeight="1" x14ac:dyDescent="0.25">
      <c r="A11" s="27" t="s">
        <v>18</v>
      </c>
      <c r="B11" s="28">
        <f>Travel!B33+Travel!B176</f>
        <v>37666.510000000009</v>
      </c>
      <c r="C11" s="29" t="s">
        <v>19</v>
      </c>
      <c r="D11" s="30"/>
      <c r="E11" s="27" t="s">
        <v>20</v>
      </c>
      <c r="F11" s="31">
        <v>12</v>
      </c>
      <c r="G11" s="32"/>
      <c r="H11" s="32"/>
      <c r="I11" s="32"/>
      <c r="J11" s="32"/>
      <c r="K11" s="32"/>
    </row>
    <row r="12" spans="1:11" ht="27.75" customHeight="1" x14ac:dyDescent="0.25">
      <c r="A12" s="27" t="s">
        <v>21</v>
      </c>
      <c r="B12" s="28">
        <f>Hospitality!B14</f>
        <v>217.26</v>
      </c>
      <c r="C12" s="29" t="s">
        <v>19</v>
      </c>
      <c r="D12" s="30"/>
      <c r="E12" s="27" t="s">
        <v>22</v>
      </c>
      <c r="F12" s="31">
        <v>6</v>
      </c>
      <c r="G12" s="32"/>
      <c r="H12" s="32"/>
      <c r="I12" s="32"/>
      <c r="J12" s="32"/>
      <c r="K12" s="32"/>
    </row>
    <row r="13" spans="1:11" ht="27.75" customHeight="1" x14ac:dyDescent="0.25">
      <c r="A13" s="27" t="s">
        <v>23</v>
      </c>
      <c r="B13" s="28">
        <f>'All Other Expenses'!B20</f>
        <v>6307.1200000000008</v>
      </c>
      <c r="C13" s="29" t="s">
        <v>19</v>
      </c>
      <c r="D13" s="30"/>
      <c r="E13" s="27" t="s">
        <v>24</v>
      </c>
      <c r="F13" s="31">
        <v>6</v>
      </c>
      <c r="G13" s="15"/>
      <c r="H13" s="15"/>
      <c r="I13" s="15"/>
      <c r="J13" s="15"/>
      <c r="K13" s="15"/>
    </row>
    <row r="14" spans="1:11" ht="12.75" customHeight="1" x14ac:dyDescent="0.25">
      <c r="A14" s="33"/>
      <c r="B14" s="34"/>
      <c r="C14" s="35"/>
      <c r="D14" s="36"/>
      <c r="E14" s="30"/>
      <c r="F14" s="37"/>
      <c r="G14" s="15"/>
      <c r="H14" s="15"/>
      <c r="I14" s="15"/>
      <c r="J14" s="15"/>
      <c r="K14" s="15"/>
    </row>
    <row r="15" spans="1:11" ht="27.75" customHeight="1" x14ac:dyDescent="0.25">
      <c r="A15" s="38" t="s">
        <v>25</v>
      </c>
      <c r="B15" s="39">
        <f>Travel!B33</f>
        <v>23679.810000000005</v>
      </c>
      <c r="C15" s="40" t="s">
        <v>19</v>
      </c>
      <c r="D15" s="30"/>
      <c r="E15" s="30"/>
      <c r="F15" s="37"/>
      <c r="G15" s="15"/>
      <c r="H15" s="15"/>
      <c r="I15" s="15"/>
      <c r="J15" s="15"/>
      <c r="K15" s="15"/>
    </row>
    <row r="16" spans="1:11" ht="27.75" customHeight="1" x14ac:dyDescent="0.25">
      <c r="A16" s="38" t="s">
        <v>26</v>
      </c>
      <c r="B16" s="39">
        <f>Travel!B176</f>
        <v>13986.7</v>
      </c>
      <c r="C16" s="40" t="s">
        <v>19</v>
      </c>
      <c r="D16" s="41"/>
      <c r="E16" s="30"/>
      <c r="F16" s="42"/>
      <c r="G16" s="15"/>
      <c r="H16" s="15"/>
      <c r="I16" s="15"/>
      <c r="J16" s="15"/>
      <c r="K16" s="15"/>
    </row>
    <row r="17" spans="1:11" ht="27.75" customHeight="1" x14ac:dyDescent="0.25">
      <c r="A17" s="38" t="s">
        <v>27</v>
      </c>
      <c r="B17" s="39">
        <v>0</v>
      </c>
      <c r="C17" s="40" t="s">
        <v>19</v>
      </c>
      <c r="D17" s="30"/>
      <c r="E17" s="30"/>
      <c r="F17" s="42"/>
      <c r="G17" s="15"/>
      <c r="H17" s="15"/>
      <c r="I17" s="15"/>
      <c r="J17" s="15"/>
      <c r="K17" s="15"/>
    </row>
    <row r="18" spans="1:11" ht="27.75" customHeight="1" x14ac:dyDescent="0.25">
      <c r="A18" s="15"/>
      <c r="B18" s="43"/>
      <c r="C18" s="15"/>
      <c r="D18" s="44"/>
      <c r="E18" s="44"/>
      <c r="F18" s="45"/>
      <c r="G18" s="15"/>
      <c r="H18" s="15"/>
      <c r="I18" s="15"/>
      <c r="J18" s="15"/>
      <c r="K18" s="15"/>
    </row>
    <row r="19" spans="1:11" x14ac:dyDescent="0.25">
      <c r="A19" s="46" t="s">
        <v>28</v>
      </c>
      <c r="B19" s="43"/>
      <c r="C19" s="15"/>
      <c r="D19" s="15"/>
      <c r="E19" s="15"/>
      <c r="F19" s="15"/>
      <c r="G19" s="15"/>
      <c r="H19" s="15"/>
      <c r="I19" s="15"/>
      <c r="J19" s="15"/>
      <c r="K19" s="15"/>
    </row>
    <row r="20" spans="1:11" x14ac:dyDescent="0.25">
      <c r="A20" s="2" t="s">
        <v>29</v>
      </c>
      <c r="D20" s="15"/>
      <c r="E20" s="15"/>
      <c r="F20" s="15"/>
      <c r="G20" s="15"/>
      <c r="H20" s="15"/>
      <c r="I20" s="15"/>
      <c r="J20" s="15"/>
      <c r="K20" s="15"/>
    </row>
    <row r="21" spans="1:11" ht="12.75" customHeight="1" x14ac:dyDescent="0.25">
      <c r="A21" s="2" t="s">
        <v>30</v>
      </c>
      <c r="D21" s="15"/>
      <c r="E21" s="15"/>
      <c r="F21" s="15"/>
      <c r="G21" s="15"/>
      <c r="H21" s="15"/>
      <c r="I21" s="15"/>
      <c r="J21" s="15"/>
      <c r="K21" s="15"/>
    </row>
    <row r="22" spans="1:11" ht="12.75" customHeight="1" x14ac:dyDescent="0.25">
      <c r="A22" s="2" t="s">
        <v>31</v>
      </c>
      <c r="D22" s="15"/>
      <c r="E22" s="15"/>
      <c r="F22" s="15"/>
      <c r="G22" s="15"/>
      <c r="H22" s="15"/>
      <c r="I22" s="15"/>
      <c r="J22" s="15"/>
      <c r="K22" s="15"/>
    </row>
    <row r="23" spans="1:11" ht="12.75" customHeight="1" x14ac:dyDescent="0.25">
      <c r="A23" s="2" t="s">
        <v>32</v>
      </c>
      <c r="D23" s="15"/>
      <c r="E23" s="15"/>
      <c r="F23" s="15"/>
      <c r="G23" s="15"/>
      <c r="H23" s="15"/>
      <c r="I23" s="15"/>
      <c r="J23" s="15"/>
      <c r="K23" s="15"/>
    </row>
    <row r="24" spans="1:11" x14ac:dyDescent="0.25">
      <c r="A24" s="17"/>
      <c r="B24" s="15"/>
      <c r="C24" s="15"/>
      <c r="D24" s="15"/>
      <c r="E24" s="15"/>
      <c r="F24" s="15"/>
      <c r="G24" s="15"/>
      <c r="H24" s="15"/>
      <c r="I24" s="15"/>
      <c r="J24" s="15"/>
      <c r="K24" s="15"/>
    </row>
    <row r="25" spans="1:11" hidden="1" x14ac:dyDescent="0.25">
      <c r="A25" s="47" t="s">
        <v>33</v>
      </c>
      <c r="B25" s="48"/>
      <c r="C25" s="48"/>
      <c r="D25" s="48"/>
      <c r="E25" s="48"/>
      <c r="F25" s="48"/>
      <c r="G25" s="15"/>
      <c r="H25" s="15"/>
      <c r="I25" s="15"/>
      <c r="J25" s="15"/>
      <c r="K25" s="15"/>
    </row>
    <row r="26" spans="1:11" ht="12.75" hidden="1" customHeight="1" x14ac:dyDescent="0.25">
      <c r="A26" s="14" t="s">
        <v>34</v>
      </c>
      <c r="B26" s="49"/>
      <c r="C26" s="49"/>
      <c r="D26" s="14"/>
      <c r="E26" s="14"/>
      <c r="F26" s="14"/>
      <c r="G26" s="15"/>
      <c r="H26" s="15"/>
      <c r="I26" s="15"/>
      <c r="J26" s="15"/>
      <c r="K26" s="15"/>
    </row>
    <row r="27" spans="1:11" hidden="1" x14ac:dyDescent="0.25">
      <c r="A27" s="50" t="s">
        <v>35</v>
      </c>
      <c r="B27" s="50"/>
      <c r="C27" s="50"/>
      <c r="D27" s="50"/>
      <c r="E27" s="50"/>
      <c r="F27" s="50"/>
      <c r="G27" s="15"/>
      <c r="H27" s="15"/>
      <c r="I27" s="15"/>
      <c r="J27" s="15"/>
      <c r="K27" s="15"/>
    </row>
    <row r="28" spans="1:11" hidden="1" x14ac:dyDescent="0.25">
      <c r="A28" s="50" t="s">
        <v>36</v>
      </c>
      <c r="B28" s="50"/>
      <c r="C28" s="50"/>
      <c r="D28" s="50"/>
      <c r="E28" s="50"/>
      <c r="F28" s="50"/>
      <c r="G28" s="15"/>
      <c r="H28" s="15"/>
      <c r="I28" s="15"/>
      <c r="J28" s="15"/>
      <c r="K28" s="15"/>
    </row>
    <row r="29" spans="1:11" hidden="1" x14ac:dyDescent="0.25">
      <c r="A29" s="14" t="s">
        <v>37</v>
      </c>
      <c r="B29" s="14"/>
      <c r="C29" s="14"/>
      <c r="D29" s="14"/>
      <c r="E29" s="14"/>
      <c r="F29" s="14"/>
      <c r="G29" s="15"/>
      <c r="H29" s="15"/>
      <c r="I29" s="15"/>
      <c r="J29" s="15"/>
      <c r="K29" s="15"/>
    </row>
    <row r="30" spans="1:11" hidden="1" x14ac:dyDescent="0.25">
      <c r="A30" s="14" t="s">
        <v>38</v>
      </c>
      <c r="B30" s="14"/>
      <c r="C30" s="14"/>
      <c r="D30" s="14"/>
      <c r="E30" s="14"/>
      <c r="F30" s="14"/>
      <c r="G30" s="15"/>
      <c r="H30" s="15"/>
      <c r="I30" s="15"/>
      <c r="J30" s="15"/>
      <c r="K30" s="15"/>
    </row>
    <row r="31" spans="1:11" hidden="1" x14ac:dyDescent="0.25">
      <c r="A31" s="50" t="s">
        <v>8</v>
      </c>
      <c r="B31" s="50"/>
      <c r="C31" s="50"/>
      <c r="D31" s="50"/>
      <c r="E31" s="50"/>
      <c r="F31" s="50"/>
      <c r="G31" s="15"/>
      <c r="H31" s="15"/>
      <c r="I31" s="15"/>
      <c r="J31" s="15"/>
      <c r="K31" s="15"/>
    </row>
    <row r="32" spans="1:11" hidden="1" x14ac:dyDescent="0.25">
      <c r="A32" s="50" t="s">
        <v>39</v>
      </c>
      <c r="B32" s="50"/>
      <c r="C32" s="50"/>
      <c r="D32" s="50"/>
      <c r="E32" s="50"/>
      <c r="F32" s="50"/>
      <c r="G32" s="15"/>
      <c r="H32" s="15"/>
      <c r="I32" s="15"/>
      <c r="J32" s="15"/>
      <c r="K32" s="15"/>
    </row>
    <row r="33" spans="1:11" hidden="1" x14ac:dyDescent="0.25">
      <c r="A33" s="50" t="s">
        <v>40</v>
      </c>
      <c r="B33" s="50"/>
      <c r="C33" s="50"/>
      <c r="D33" s="50"/>
      <c r="E33" s="50"/>
      <c r="F33" s="50"/>
      <c r="G33" s="15"/>
      <c r="H33" s="15"/>
      <c r="I33" s="15"/>
      <c r="J33" s="15"/>
      <c r="K33" s="15"/>
    </row>
    <row r="34" spans="1:11" hidden="1" x14ac:dyDescent="0.25">
      <c r="A34" s="14" t="s">
        <v>41</v>
      </c>
      <c r="B34" s="14"/>
      <c r="C34" s="14"/>
      <c r="D34" s="14"/>
      <c r="E34" s="14"/>
      <c r="F34" s="14"/>
      <c r="G34" s="15"/>
      <c r="H34" s="15"/>
      <c r="I34" s="15"/>
      <c r="J34" s="15"/>
      <c r="K34" s="15"/>
    </row>
    <row r="35" spans="1:11" hidden="1" x14ac:dyDescent="0.25">
      <c r="A35" s="14" t="s">
        <v>42</v>
      </c>
      <c r="B35" s="14"/>
      <c r="C35" s="14"/>
      <c r="D35" s="14"/>
      <c r="E35" s="14"/>
      <c r="F35" s="14"/>
      <c r="G35" s="15"/>
      <c r="H35" s="15"/>
      <c r="I35" s="15"/>
      <c r="J35" s="15"/>
      <c r="K35" s="15"/>
    </row>
    <row r="36" spans="1:11" hidden="1" x14ac:dyDescent="0.25">
      <c r="A36" s="50" t="s">
        <v>10</v>
      </c>
      <c r="B36" s="51"/>
      <c r="C36" s="51"/>
      <c r="D36" s="51"/>
      <c r="E36" s="51"/>
      <c r="F36" s="51"/>
      <c r="G36" s="15"/>
      <c r="H36" s="15"/>
      <c r="I36" s="15"/>
      <c r="J36" s="15"/>
      <c r="K36" s="15"/>
    </row>
    <row r="37" spans="1:11" hidden="1" x14ac:dyDescent="0.25">
      <c r="A37" s="50" t="s">
        <v>43</v>
      </c>
      <c r="B37" s="51"/>
      <c r="C37" s="51"/>
      <c r="D37" s="51"/>
      <c r="E37" s="51"/>
      <c r="F37" s="51"/>
      <c r="G37" s="15"/>
      <c r="H37" s="15"/>
      <c r="I37" s="15"/>
      <c r="J37" s="15"/>
      <c r="K37" s="15"/>
    </row>
    <row r="38" spans="1:11" hidden="1" x14ac:dyDescent="0.25">
      <c r="A38" s="50" t="s">
        <v>44</v>
      </c>
      <c r="B38" s="51"/>
      <c r="C38" s="51"/>
      <c r="D38" s="51"/>
      <c r="E38" s="51"/>
      <c r="F38" s="51"/>
      <c r="G38" s="15"/>
      <c r="H38" s="15"/>
      <c r="I38" s="15"/>
      <c r="J38" s="15"/>
      <c r="K38" s="15"/>
    </row>
    <row r="39" spans="1:11" hidden="1" x14ac:dyDescent="0.25">
      <c r="A39" s="14" t="s">
        <v>45</v>
      </c>
      <c r="B39" s="49"/>
      <c r="C39" s="49"/>
      <c r="D39" s="49"/>
      <c r="E39" s="49"/>
      <c r="F39" s="49"/>
      <c r="G39" s="15"/>
      <c r="H39" s="15"/>
      <c r="I39" s="15"/>
      <c r="J39" s="15"/>
      <c r="K39" s="15"/>
    </row>
    <row r="40" spans="1:11" hidden="1" x14ac:dyDescent="0.25">
      <c r="A40" s="49" t="s">
        <v>46</v>
      </c>
      <c r="B40" s="49"/>
      <c r="C40" s="49"/>
      <c r="D40" s="49"/>
      <c r="E40" s="49"/>
      <c r="F40" s="49"/>
      <c r="G40" s="15"/>
      <c r="H40" s="15"/>
      <c r="I40" s="15"/>
      <c r="J40" s="15"/>
      <c r="K40" s="15"/>
    </row>
    <row r="41" spans="1:11" hidden="1" x14ac:dyDescent="0.25">
      <c r="A41" s="49" t="s">
        <v>47</v>
      </c>
      <c r="B41" s="49"/>
      <c r="C41" s="49"/>
      <c r="D41" s="49"/>
      <c r="E41" s="49"/>
      <c r="F41" s="49"/>
      <c r="G41" s="15"/>
      <c r="H41" s="15"/>
      <c r="I41" s="15"/>
      <c r="J41" s="15"/>
      <c r="K41" s="15"/>
    </row>
    <row r="42" spans="1:11" hidden="1" x14ac:dyDescent="0.25">
      <c r="A42" s="49" t="s">
        <v>48</v>
      </c>
      <c r="B42" s="49"/>
      <c r="C42" s="49"/>
      <c r="D42" s="49"/>
      <c r="E42" s="49"/>
      <c r="F42" s="49"/>
      <c r="G42" s="15"/>
      <c r="H42" s="15"/>
      <c r="I42" s="15"/>
      <c r="J42" s="15"/>
      <c r="K42" s="15"/>
    </row>
    <row r="43" spans="1:11" hidden="1" x14ac:dyDescent="0.25">
      <c r="A43" s="49" t="s">
        <v>49</v>
      </c>
      <c r="B43" s="49"/>
      <c r="C43" s="49"/>
      <c r="D43" s="49"/>
      <c r="E43" s="49"/>
      <c r="F43" s="49"/>
      <c r="G43" s="15"/>
      <c r="H43" s="15"/>
      <c r="I43" s="15"/>
      <c r="J43" s="15"/>
      <c r="K43" s="15"/>
    </row>
    <row r="44" spans="1:11" hidden="1" x14ac:dyDescent="0.25">
      <c r="A44" s="49" t="s">
        <v>50</v>
      </c>
      <c r="B44" s="49"/>
      <c r="C44" s="49"/>
      <c r="D44" s="49"/>
      <c r="E44" s="49"/>
      <c r="F44" s="49"/>
      <c r="G44" s="15"/>
      <c r="H44" s="15"/>
      <c r="I44" s="15"/>
      <c r="J44" s="15"/>
      <c r="K44" s="15"/>
    </row>
    <row r="45" spans="1:11" hidden="1" x14ac:dyDescent="0.25">
      <c r="A45" s="52" t="s">
        <v>51</v>
      </c>
      <c r="B45" s="51"/>
      <c r="C45" s="51"/>
      <c r="D45" s="51"/>
      <c r="E45" s="51"/>
      <c r="F45" s="51"/>
      <c r="G45" s="15"/>
      <c r="H45" s="15"/>
      <c r="I45" s="15"/>
      <c r="J45" s="15"/>
      <c r="K45" s="15"/>
    </row>
    <row r="46" spans="1:11" hidden="1" x14ac:dyDescent="0.25">
      <c r="A46" s="51" t="s">
        <v>52</v>
      </c>
      <c r="B46" s="51"/>
      <c r="C46" s="51"/>
      <c r="D46" s="51"/>
      <c r="E46" s="51"/>
      <c r="F46" s="51"/>
      <c r="G46" s="15"/>
      <c r="H46" s="15"/>
      <c r="I46" s="15"/>
      <c r="J46" s="15"/>
      <c r="K46" s="15"/>
    </row>
    <row r="47" spans="1:11" hidden="1" x14ac:dyDescent="0.25">
      <c r="A47" s="53">
        <v>-20000</v>
      </c>
      <c r="B47" s="49"/>
      <c r="C47" s="49"/>
      <c r="D47" s="49"/>
      <c r="E47" s="49"/>
      <c r="F47" s="49"/>
      <c r="G47" s="15"/>
      <c r="H47" s="15"/>
      <c r="I47" s="15"/>
      <c r="J47" s="15"/>
      <c r="K47" s="15"/>
    </row>
    <row r="48" spans="1:11" ht="30" hidden="1" x14ac:dyDescent="0.25">
      <c r="A48" s="54" t="s">
        <v>53</v>
      </c>
      <c r="B48" s="51"/>
      <c r="C48" s="51"/>
      <c r="D48" s="51"/>
      <c r="E48" s="51"/>
      <c r="F48" s="51"/>
      <c r="G48" s="15"/>
      <c r="H48" s="15"/>
      <c r="I48" s="15"/>
      <c r="J48" s="15"/>
      <c r="K48" s="15"/>
    </row>
    <row r="49" spans="1:11" ht="30" hidden="1" x14ac:dyDescent="0.25">
      <c r="A49" s="54" t="s">
        <v>54</v>
      </c>
      <c r="B49" s="51"/>
      <c r="C49" s="51"/>
      <c r="D49" s="51"/>
      <c r="E49" s="51"/>
      <c r="F49" s="51"/>
      <c r="G49" s="15"/>
      <c r="H49" s="15"/>
      <c r="I49" s="15"/>
      <c r="J49" s="15"/>
      <c r="K49" s="15"/>
    </row>
    <row r="50" spans="1:11" ht="30" hidden="1" x14ac:dyDescent="0.25">
      <c r="A50" s="55" t="s">
        <v>55</v>
      </c>
      <c r="B50" s="49"/>
      <c r="C50" s="49"/>
      <c r="D50" s="49"/>
      <c r="E50" s="49"/>
      <c r="F50" s="49"/>
      <c r="G50" s="15"/>
      <c r="H50" s="15"/>
      <c r="I50" s="15"/>
      <c r="J50" s="15"/>
      <c r="K50" s="15"/>
    </row>
    <row r="51" spans="1:11" ht="30" hidden="1" x14ac:dyDescent="0.25">
      <c r="A51" s="55" t="s">
        <v>56</v>
      </c>
      <c r="B51" s="49"/>
      <c r="C51" s="49"/>
      <c r="D51" s="49"/>
      <c r="E51" s="49"/>
      <c r="F51" s="49"/>
      <c r="G51" s="15"/>
      <c r="H51" s="15"/>
      <c r="I51" s="15"/>
      <c r="J51" s="15"/>
      <c r="K51" s="15"/>
    </row>
    <row r="52" spans="1:11" ht="60" hidden="1" x14ac:dyDescent="0.25">
      <c r="A52" s="55" t="s">
        <v>57</v>
      </c>
      <c r="B52" s="56"/>
      <c r="C52" s="56"/>
      <c r="D52" s="56"/>
      <c r="E52" s="14"/>
      <c r="F52" s="14"/>
      <c r="G52" s="15"/>
      <c r="H52" s="15"/>
      <c r="I52" s="15"/>
      <c r="J52" s="15"/>
      <c r="K52" s="15"/>
    </row>
    <row r="53" spans="1:11" hidden="1" x14ac:dyDescent="0.25">
      <c r="A53" s="57" t="s">
        <v>58</v>
      </c>
      <c r="B53" s="58"/>
      <c r="C53" s="58"/>
      <c r="D53" s="58"/>
      <c r="E53" s="50"/>
      <c r="F53" s="50" t="b">
        <v>1</v>
      </c>
      <c r="G53" s="15"/>
      <c r="H53" s="15"/>
      <c r="I53" s="15"/>
      <c r="J53" s="15"/>
      <c r="K53" s="15"/>
    </row>
    <row r="54" spans="1:11" hidden="1" x14ac:dyDescent="0.25">
      <c r="A54" s="59" t="s">
        <v>59</v>
      </c>
      <c r="B54" s="57"/>
      <c r="C54" s="57"/>
      <c r="D54" s="57"/>
      <c r="E54" s="50"/>
      <c r="F54" s="50" t="b">
        <v>0</v>
      </c>
      <c r="G54" s="15"/>
      <c r="H54" s="15"/>
      <c r="I54" s="15"/>
      <c r="J54" s="15"/>
      <c r="K54" s="15"/>
    </row>
    <row r="55" spans="1:11" hidden="1" x14ac:dyDescent="0.25">
      <c r="A55" s="60"/>
      <c r="B55" s="61">
        <v>0</v>
      </c>
      <c r="C55" s="61"/>
      <c r="D55" s="61">
        <v>0</v>
      </c>
      <c r="E55" s="62"/>
      <c r="F55" s="62" t="b">
        <v>1</v>
      </c>
      <c r="G55" s="15"/>
      <c r="H55" s="15"/>
      <c r="I55" s="15"/>
      <c r="J55" s="15"/>
      <c r="K55" s="15"/>
    </row>
    <row r="56" spans="1:11" hidden="1" x14ac:dyDescent="0.25">
      <c r="A56" s="60" t="s">
        <v>60</v>
      </c>
      <c r="B56" s="61">
        <v>0</v>
      </c>
      <c r="C56" s="61"/>
      <c r="D56" s="61">
        <v>0</v>
      </c>
      <c r="E56" s="62"/>
      <c r="F56" s="62" t="b">
        <v>1</v>
      </c>
    </row>
    <row r="57" spans="1:11" hidden="1" x14ac:dyDescent="0.25">
      <c r="A57" s="63"/>
      <c r="B57" s="61">
        <v>0</v>
      </c>
      <c r="C57" s="61"/>
      <c r="D57" s="61">
        <v>0</v>
      </c>
      <c r="E57" s="62"/>
      <c r="F57" s="62" t="b">
        <v>1</v>
      </c>
    </row>
    <row r="58" spans="1:11" hidden="1" x14ac:dyDescent="0.25">
      <c r="A58" s="64" t="s">
        <v>61</v>
      </c>
      <c r="B58" s="65">
        <v>0</v>
      </c>
      <c r="C58" s="65"/>
      <c r="D58" s="65">
        <v>0</v>
      </c>
      <c r="E58" s="66"/>
      <c r="F58" s="66" t="b">
        <v>1</v>
      </c>
    </row>
    <row r="59" spans="1:11" hidden="1" x14ac:dyDescent="0.25">
      <c r="A59" s="67" t="s">
        <v>62</v>
      </c>
      <c r="B59" s="62">
        <v>0</v>
      </c>
      <c r="C59" s="62"/>
      <c r="D59" s="62">
        <v>0</v>
      </c>
      <c r="E59" s="62"/>
      <c r="F59" s="62" t="b">
        <v>1</v>
      </c>
    </row>
    <row r="60" spans="1:11" hidden="1" x14ac:dyDescent="0.25">
      <c r="A60" s="64" t="s">
        <v>63</v>
      </c>
      <c r="B60" s="65">
        <v>0</v>
      </c>
      <c r="C60" s="65">
        <v>0</v>
      </c>
      <c r="D60" s="65"/>
      <c r="E60" s="65">
        <v>0</v>
      </c>
      <c r="F60" s="66" t="b">
        <v>1</v>
      </c>
    </row>
    <row r="61" spans="1:11" x14ac:dyDescent="0.25"/>
  </sheetData>
  <mergeCells count="9">
    <mergeCell ref="B7:F7"/>
    <mergeCell ref="B8:F8"/>
    <mergeCell ref="A9:F9"/>
    <mergeCell ref="A1:F1"/>
    <mergeCell ref="B2:F2"/>
    <mergeCell ref="B3:F3"/>
    <mergeCell ref="B6:F6"/>
    <mergeCell ref="B4:E4"/>
    <mergeCell ref="B5:E5"/>
  </mergeCells>
  <dataValidations count="6">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C2900A43-2A10-4EF4-B38D-9D7BC01D126D}"/>
    <dataValidation allowBlank="1" showInputMessage="1" showErrorMessage="1" prompt="Headings on following tabs will pre populate with what you enter here_x000a__x000a_Update if a shorter or different period is covered" sqref="B4:F5" xr:uid="{87148A7D-C655-44AF-9BC9-B1A230BF753E}"/>
    <dataValidation allowBlank="1" showInputMessage="1" showErrorMessage="1" prompt="Headings on following tabs will pre populate with what you enter here_x000a__x000a_Create a new workbook for a new Departmental Secretary or Chief Executive" sqref="B3:F3" xr:uid="{BAB7CD88-384D-424F-A8BF-2B5DD897708C}"/>
    <dataValidation allowBlank="1" showInputMessage="1" showErrorMessage="1" prompt="Headings on following tabs will pre populate with what you enter here" sqref="B2:F2" xr:uid="{73EB7AAE-3040-46AA-8941-A77301C01808}"/>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63034B2C-A9E0-4AD8-AED0-8BBB0A61F29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xr:uid="{56E96D2D-8062-44AF-8758-D50372F8B977}">
      <formula1>$A$36:$A$37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1FFF5E-D091-4D05-9FB4-6DB09F46F117}">
  <sheetPr>
    <tabColor rgb="FF92D050"/>
  </sheetPr>
  <dimension ref="A1:F178"/>
  <sheetViews>
    <sheetView tabSelected="1" zoomScale="90" zoomScaleNormal="90" workbookViewId="0">
      <selection sqref="A1:E1"/>
    </sheetView>
  </sheetViews>
  <sheetFormatPr defaultRowHeight="15" customHeight="1" x14ac:dyDescent="0.25"/>
  <cols>
    <col min="1" max="1" width="25.85546875" customWidth="1"/>
    <col min="2" max="2" width="15.7109375" customWidth="1"/>
    <col min="3" max="3" width="47" customWidth="1"/>
    <col min="4" max="4" width="46.42578125" customWidth="1"/>
    <col min="5" max="5" width="32.7109375" bestFit="1" customWidth="1"/>
  </cols>
  <sheetData>
    <row r="1" spans="1:5" ht="26.25" customHeight="1" x14ac:dyDescent="0.25">
      <c r="A1" s="107" t="s">
        <v>64</v>
      </c>
      <c r="B1" s="107"/>
      <c r="C1" s="107"/>
      <c r="D1" s="107"/>
      <c r="E1" s="107"/>
    </row>
    <row r="2" spans="1:5" ht="21" customHeight="1" x14ac:dyDescent="0.25">
      <c r="A2" s="18" t="s">
        <v>65</v>
      </c>
      <c r="B2" s="103" t="s">
        <v>2</v>
      </c>
      <c r="C2" s="103"/>
      <c r="D2" s="103"/>
      <c r="E2" s="103"/>
    </row>
    <row r="3" spans="1:5" ht="43.5" customHeight="1" x14ac:dyDescent="0.25">
      <c r="A3" s="18" t="s">
        <v>66</v>
      </c>
      <c r="B3" s="103" t="s">
        <v>4</v>
      </c>
      <c r="C3" s="103"/>
      <c r="D3" s="103"/>
      <c r="E3" s="103"/>
    </row>
    <row r="4" spans="1:5" ht="21" customHeight="1" x14ac:dyDescent="0.25">
      <c r="A4" s="18" t="s">
        <v>67</v>
      </c>
      <c r="B4" s="106">
        <v>45474</v>
      </c>
      <c r="C4" s="106"/>
      <c r="D4" s="106"/>
      <c r="E4" s="106"/>
    </row>
    <row r="5" spans="1:5" ht="21" customHeight="1" x14ac:dyDescent="0.25">
      <c r="A5" s="18" t="s">
        <v>68</v>
      </c>
      <c r="B5" s="106">
        <v>45838</v>
      </c>
      <c r="C5" s="106"/>
      <c r="D5" s="106"/>
      <c r="E5" s="106"/>
    </row>
    <row r="6" spans="1:5" ht="21" customHeight="1" x14ac:dyDescent="0.25">
      <c r="A6" s="18" t="s">
        <v>69</v>
      </c>
      <c r="B6" s="106" t="s">
        <v>19</v>
      </c>
      <c r="C6" s="106"/>
      <c r="D6" s="106"/>
      <c r="E6" s="106"/>
    </row>
    <row r="7" spans="1:5" ht="21" customHeight="1" x14ac:dyDescent="0.25">
      <c r="A7" s="18" t="s">
        <v>7</v>
      </c>
      <c r="B7" s="106"/>
      <c r="C7" s="106"/>
      <c r="D7" s="106"/>
      <c r="E7" s="106"/>
    </row>
    <row r="8" spans="1:5" ht="36" customHeight="1" x14ac:dyDescent="0.25">
      <c r="A8" s="109" t="s">
        <v>70</v>
      </c>
      <c r="B8" s="110"/>
      <c r="C8" s="110"/>
      <c r="D8" s="110"/>
      <c r="E8" s="110"/>
    </row>
    <row r="9" spans="1:5" ht="36" customHeight="1" x14ac:dyDescent="0.25">
      <c r="A9" s="111" t="s">
        <v>71</v>
      </c>
      <c r="B9" s="112"/>
      <c r="C9" s="112"/>
      <c r="D9" s="112"/>
      <c r="E9" s="112"/>
    </row>
    <row r="10" spans="1:5" ht="24.75" customHeight="1" x14ac:dyDescent="0.25">
      <c r="A10" s="113" t="s">
        <v>72</v>
      </c>
      <c r="B10" s="114"/>
      <c r="C10" s="113"/>
      <c r="D10" s="113"/>
      <c r="E10" s="113"/>
    </row>
    <row r="11" spans="1:5" ht="28.5" customHeight="1" x14ac:dyDescent="0.25">
      <c r="A11" s="68" t="s">
        <v>73</v>
      </c>
      <c r="B11" s="68" t="s">
        <v>74</v>
      </c>
      <c r="C11" s="68" t="s">
        <v>75</v>
      </c>
      <c r="D11" s="68" t="s">
        <v>76</v>
      </c>
      <c r="E11" s="68" t="s">
        <v>77</v>
      </c>
    </row>
    <row r="12" spans="1:5" s="77" customFormat="1" ht="30" x14ac:dyDescent="0.25">
      <c r="A12" s="85" t="s">
        <v>78</v>
      </c>
      <c r="B12" s="82">
        <f>13411.73+297.85</f>
        <v>13709.58</v>
      </c>
      <c r="C12" s="101" t="s">
        <v>79</v>
      </c>
      <c r="D12" s="77" t="s">
        <v>80</v>
      </c>
      <c r="E12" s="77" t="s">
        <v>81</v>
      </c>
    </row>
    <row r="13" spans="1:5" s="77" customFormat="1" x14ac:dyDescent="0.25">
      <c r="A13" s="85" t="s">
        <v>78</v>
      </c>
      <c r="B13" s="82">
        <v>5240.93</v>
      </c>
      <c r="C13" s="77" t="s">
        <v>82</v>
      </c>
      <c r="D13" s="77" t="s">
        <v>83</v>
      </c>
      <c r="E13" s="77" t="s">
        <v>81</v>
      </c>
    </row>
    <row r="14" spans="1:5" s="77" customFormat="1" x14ac:dyDescent="0.25">
      <c r="A14" s="85" t="s">
        <v>78</v>
      </c>
      <c r="B14" s="82">
        <f>275.41+45.91+45.91+23.68+17.23+34.88</f>
        <v>443.02000000000004</v>
      </c>
      <c r="C14" s="77" t="s">
        <v>82</v>
      </c>
      <c r="D14" s="77" t="s">
        <v>84</v>
      </c>
      <c r="E14" s="77" t="s">
        <v>81</v>
      </c>
    </row>
    <row r="15" spans="1:5" s="77" customFormat="1" x14ac:dyDescent="0.25">
      <c r="A15" s="85" t="s">
        <v>78</v>
      </c>
      <c r="B15" s="82">
        <v>36.92</v>
      </c>
      <c r="C15" s="77" t="s">
        <v>82</v>
      </c>
      <c r="D15" s="77" t="s">
        <v>85</v>
      </c>
      <c r="E15" s="77" t="s">
        <v>86</v>
      </c>
    </row>
    <row r="16" spans="1:5" s="77" customFormat="1" x14ac:dyDescent="0.25">
      <c r="A16" s="85" t="s">
        <v>78</v>
      </c>
      <c r="B16" s="82">
        <v>174.63</v>
      </c>
      <c r="C16" s="77" t="s">
        <v>82</v>
      </c>
      <c r="D16" s="77" t="s">
        <v>87</v>
      </c>
      <c r="E16" s="77" t="s">
        <v>81</v>
      </c>
    </row>
    <row r="17" spans="1:5" s="77" customFormat="1" x14ac:dyDescent="0.25">
      <c r="A17" s="85" t="s">
        <v>78</v>
      </c>
      <c r="B17" s="82">
        <v>57.769999999999996</v>
      </c>
      <c r="C17" s="77" t="s">
        <v>82</v>
      </c>
      <c r="D17" s="77" t="s">
        <v>88</v>
      </c>
      <c r="E17" s="77" t="s">
        <v>81</v>
      </c>
    </row>
    <row r="18" spans="1:5" s="77" customFormat="1" x14ac:dyDescent="0.25">
      <c r="A18" s="87">
        <v>45536</v>
      </c>
      <c r="B18" s="82">
        <v>111.8</v>
      </c>
      <c r="C18" s="77" t="s">
        <v>89</v>
      </c>
      <c r="D18" s="77" t="s">
        <v>90</v>
      </c>
      <c r="E18" s="77" t="s">
        <v>81</v>
      </c>
    </row>
    <row r="19" spans="1:5" s="77" customFormat="1" x14ac:dyDescent="0.25">
      <c r="A19" s="87">
        <v>45536</v>
      </c>
      <c r="B19" s="82">
        <v>1707.14</v>
      </c>
      <c r="C19" s="77" t="s">
        <v>89</v>
      </c>
      <c r="D19" s="77" t="s">
        <v>91</v>
      </c>
      <c r="E19" s="77" t="s">
        <v>81</v>
      </c>
    </row>
    <row r="20" spans="1:5" s="77" customFormat="1" x14ac:dyDescent="0.25">
      <c r="A20" s="87">
        <v>45557</v>
      </c>
      <c r="B20" s="82">
        <v>189.46</v>
      </c>
      <c r="C20" s="77" t="s">
        <v>82</v>
      </c>
      <c r="D20" s="77" t="s">
        <v>92</v>
      </c>
      <c r="E20" s="77" t="s">
        <v>81</v>
      </c>
    </row>
    <row r="21" spans="1:5" s="77" customFormat="1" x14ac:dyDescent="0.25">
      <c r="A21" s="87">
        <v>45710</v>
      </c>
      <c r="B21" s="82">
        <v>34.99</v>
      </c>
      <c r="C21" s="77" t="s">
        <v>93</v>
      </c>
      <c r="D21" s="77" t="s">
        <v>92</v>
      </c>
      <c r="E21" s="77" t="s">
        <v>94</v>
      </c>
    </row>
    <row r="22" spans="1:5" s="77" customFormat="1" x14ac:dyDescent="0.25">
      <c r="A22" s="87">
        <v>45720</v>
      </c>
      <c r="B22" s="82">
        <v>692.26</v>
      </c>
      <c r="C22" s="77" t="s">
        <v>93</v>
      </c>
      <c r="D22" s="77" t="s">
        <v>95</v>
      </c>
      <c r="E22" s="77" t="s">
        <v>94</v>
      </c>
    </row>
    <row r="23" spans="1:5" s="77" customFormat="1" x14ac:dyDescent="0.25">
      <c r="A23" s="87">
        <v>45720</v>
      </c>
      <c r="B23" s="82">
        <f>10.08+893.32</f>
        <v>903.40000000000009</v>
      </c>
      <c r="C23" s="77" t="s">
        <v>93</v>
      </c>
      <c r="D23" s="77" t="s">
        <v>96</v>
      </c>
      <c r="E23" s="77" t="s">
        <v>94</v>
      </c>
    </row>
    <row r="24" spans="1:5" s="77" customFormat="1" x14ac:dyDescent="0.25">
      <c r="A24" s="87">
        <v>45720</v>
      </c>
      <c r="B24" s="82">
        <f>59.04+45.25+26.08+60.69</f>
        <v>191.06</v>
      </c>
      <c r="C24" s="77" t="s">
        <v>93</v>
      </c>
      <c r="D24" s="77" t="s">
        <v>97</v>
      </c>
      <c r="E24" s="77" t="s">
        <v>94</v>
      </c>
    </row>
    <row r="25" spans="1:5" s="77" customFormat="1" x14ac:dyDescent="0.25">
      <c r="A25" s="87">
        <v>45758</v>
      </c>
      <c r="B25" s="82">
        <v>37.11</v>
      </c>
      <c r="C25" s="77" t="s">
        <v>98</v>
      </c>
      <c r="D25" s="77" t="s">
        <v>99</v>
      </c>
      <c r="E25" s="77" t="s">
        <v>100</v>
      </c>
    </row>
    <row r="26" spans="1:5" s="77" customFormat="1" x14ac:dyDescent="0.25">
      <c r="A26" s="87">
        <v>45805</v>
      </c>
      <c r="B26" s="82">
        <f>20.46+48.67</f>
        <v>69.13</v>
      </c>
      <c r="C26" s="77" t="s">
        <v>98</v>
      </c>
      <c r="D26" s="77" t="s">
        <v>101</v>
      </c>
      <c r="E26" s="77" t="s">
        <v>100</v>
      </c>
    </row>
    <row r="27" spans="1:5" s="77" customFormat="1" x14ac:dyDescent="0.25">
      <c r="A27" s="87">
        <v>45797</v>
      </c>
      <c r="B27" s="82">
        <v>45.15</v>
      </c>
      <c r="C27" s="77" t="s">
        <v>98</v>
      </c>
      <c r="D27" s="77" t="s">
        <v>92</v>
      </c>
      <c r="E27" s="77" t="s">
        <v>100</v>
      </c>
    </row>
    <row r="28" spans="1:5" s="77" customFormat="1" x14ac:dyDescent="0.25">
      <c r="A28" s="87">
        <v>45809</v>
      </c>
      <c r="B28" s="82">
        <v>35.46</v>
      </c>
      <c r="C28" s="77" t="s">
        <v>98</v>
      </c>
      <c r="D28" s="77" t="s">
        <v>85</v>
      </c>
      <c r="E28" s="77" t="s">
        <v>86</v>
      </c>
    </row>
    <row r="29" spans="1:5" s="77" customFormat="1" x14ac:dyDescent="0.25">
      <c r="A29" s="87"/>
      <c r="B29" s="82"/>
    </row>
    <row r="30" spans="1:5" s="77" customFormat="1" x14ac:dyDescent="0.25">
      <c r="A30" s="87"/>
      <c r="B30" s="82"/>
    </row>
    <row r="31" spans="1:5" s="77" customFormat="1" x14ac:dyDescent="0.25">
      <c r="A31" s="87"/>
      <c r="B31" s="82"/>
    </row>
    <row r="32" spans="1:5" s="77" customFormat="1" x14ac:dyDescent="0.25">
      <c r="A32" s="79"/>
      <c r="B32" s="80"/>
    </row>
    <row r="33" spans="1:5" s="77" customFormat="1" x14ac:dyDescent="0.25">
      <c r="A33" s="69" t="s">
        <v>102</v>
      </c>
      <c r="B33" s="70">
        <f>SUM(B12:B32)</f>
        <v>23679.810000000005</v>
      </c>
      <c r="C33" s="71" t="s">
        <v>53</v>
      </c>
      <c r="D33" s="108" t="s">
        <v>55</v>
      </c>
      <c r="E33" s="108"/>
    </row>
    <row r="34" spans="1:5" s="77" customFormat="1" x14ac:dyDescent="0.25">
      <c r="A34"/>
      <c r="B34" s="92"/>
      <c r="C34"/>
      <c r="D34"/>
      <c r="E34"/>
    </row>
    <row r="35" spans="1:5" ht="14.25" customHeight="1" x14ac:dyDescent="0.25">
      <c r="B35" s="91"/>
    </row>
    <row r="36" spans="1:5" ht="15.75" x14ac:dyDescent="0.25">
      <c r="A36" s="113" t="s">
        <v>103</v>
      </c>
      <c r="B36" s="113"/>
      <c r="C36" s="113"/>
      <c r="D36" s="113"/>
      <c r="E36" s="113"/>
    </row>
    <row r="37" spans="1:5" ht="38.25" x14ac:dyDescent="0.25">
      <c r="A37" s="68" t="s">
        <v>73</v>
      </c>
      <c r="B37" s="68" t="s">
        <v>14</v>
      </c>
      <c r="C37" s="68" t="s">
        <v>104</v>
      </c>
      <c r="D37" s="68" t="s">
        <v>76</v>
      </c>
      <c r="E37" s="68" t="s">
        <v>77</v>
      </c>
    </row>
    <row r="38" spans="1:5" s="77" customFormat="1" ht="12.75" customHeight="1" x14ac:dyDescent="0.25">
      <c r="A38" s="85">
        <v>45474</v>
      </c>
      <c r="B38" s="82">
        <v>25.76</v>
      </c>
      <c r="C38" s="77" t="s">
        <v>105</v>
      </c>
      <c r="D38" s="77" t="s">
        <v>106</v>
      </c>
      <c r="E38" s="77" t="s">
        <v>107</v>
      </c>
    </row>
    <row r="39" spans="1:5" s="77" customFormat="1" ht="15" customHeight="1" x14ac:dyDescent="0.25">
      <c r="A39" s="85">
        <v>45474</v>
      </c>
      <c r="B39" s="82">
        <v>15.3</v>
      </c>
      <c r="C39" s="77" t="s">
        <v>108</v>
      </c>
      <c r="D39" s="77" t="s">
        <v>90</v>
      </c>
      <c r="E39" s="77" t="s">
        <v>86</v>
      </c>
    </row>
    <row r="40" spans="1:5" s="77" customFormat="1" x14ac:dyDescent="0.25">
      <c r="A40" s="85">
        <v>45488</v>
      </c>
      <c r="B40" s="82">
        <v>305.54000000000002</v>
      </c>
      <c r="C40" s="77" t="s">
        <v>109</v>
      </c>
      <c r="D40" s="77" t="s">
        <v>110</v>
      </c>
      <c r="E40" s="77" t="s">
        <v>86</v>
      </c>
    </row>
    <row r="41" spans="1:5" s="77" customFormat="1" x14ac:dyDescent="0.25">
      <c r="A41" s="85">
        <v>45488</v>
      </c>
      <c r="B41" s="82">
        <v>431.64</v>
      </c>
      <c r="C41" s="77" t="s">
        <v>109</v>
      </c>
      <c r="D41" s="77" t="s">
        <v>110</v>
      </c>
      <c r="E41" s="77" t="s">
        <v>107</v>
      </c>
    </row>
    <row r="42" spans="1:5" s="77" customFormat="1" x14ac:dyDescent="0.25">
      <c r="A42" s="85">
        <v>45488</v>
      </c>
      <c r="B42" s="82">
        <v>7.53</v>
      </c>
      <c r="C42" s="77" t="s">
        <v>111</v>
      </c>
      <c r="D42" s="77" t="s">
        <v>106</v>
      </c>
      <c r="E42" s="77" t="s">
        <v>107</v>
      </c>
    </row>
    <row r="43" spans="1:5" s="77" customFormat="1" x14ac:dyDescent="0.25">
      <c r="A43" s="85">
        <v>45488</v>
      </c>
      <c r="B43" s="82">
        <v>48.3</v>
      </c>
      <c r="C43" s="77" t="s">
        <v>105</v>
      </c>
      <c r="D43" s="77" t="s">
        <v>90</v>
      </c>
      <c r="E43" s="77" t="s">
        <v>107</v>
      </c>
    </row>
    <row r="44" spans="1:5" s="77" customFormat="1" x14ac:dyDescent="0.25">
      <c r="A44" s="85">
        <v>45495</v>
      </c>
      <c r="B44" s="82">
        <v>172</v>
      </c>
      <c r="C44" s="77" t="s">
        <v>112</v>
      </c>
      <c r="D44" s="77" t="s">
        <v>113</v>
      </c>
      <c r="E44" s="77" t="s">
        <v>107</v>
      </c>
    </row>
    <row r="45" spans="1:5" s="77" customFormat="1" x14ac:dyDescent="0.25">
      <c r="A45" s="85">
        <v>45495</v>
      </c>
      <c r="B45" s="82">
        <v>11.59</v>
      </c>
      <c r="C45" s="77" t="s">
        <v>112</v>
      </c>
      <c r="D45" s="77" t="s">
        <v>106</v>
      </c>
      <c r="E45" s="77" t="s">
        <v>107</v>
      </c>
    </row>
    <row r="46" spans="1:5" s="77" customFormat="1" x14ac:dyDescent="0.25">
      <c r="A46" s="85">
        <v>45495</v>
      </c>
      <c r="B46" s="82">
        <v>11.59</v>
      </c>
      <c r="C46" s="77" t="s">
        <v>112</v>
      </c>
      <c r="D46" s="77" t="s">
        <v>106</v>
      </c>
      <c r="E46" s="77" t="s">
        <v>107</v>
      </c>
    </row>
    <row r="47" spans="1:5" s="77" customFormat="1" x14ac:dyDescent="0.25">
      <c r="A47" s="85">
        <v>45495</v>
      </c>
      <c r="B47" s="82">
        <v>110</v>
      </c>
      <c r="C47" s="77" t="s">
        <v>112</v>
      </c>
      <c r="D47" s="77" t="s">
        <v>114</v>
      </c>
      <c r="E47" s="77" t="s">
        <v>86</v>
      </c>
    </row>
    <row r="48" spans="1:5" s="77" customFormat="1" x14ac:dyDescent="0.25">
      <c r="A48" s="85">
        <v>45525</v>
      </c>
      <c r="B48" s="82">
        <v>483.03</v>
      </c>
      <c r="C48" s="77" t="s">
        <v>111</v>
      </c>
      <c r="D48" s="77" t="s">
        <v>110</v>
      </c>
      <c r="E48" s="77" t="s">
        <v>107</v>
      </c>
    </row>
    <row r="49" spans="1:5" s="77" customFormat="1" x14ac:dyDescent="0.25">
      <c r="A49" s="85">
        <v>45525</v>
      </c>
      <c r="B49" s="82">
        <v>7.53</v>
      </c>
      <c r="C49" s="77" t="s">
        <v>109</v>
      </c>
      <c r="D49" s="77" t="s">
        <v>106</v>
      </c>
      <c r="E49" s="77" t="s">
        <v>107</v>
      </c>
    </row>
    <row r="50" spans="1:5" s="77" customFormat="1" x14ac:dyDescent="0.25">
      <c r="A50" s="85">
        <v>45526</v>
      </c>
      <c r="B50" s="82">
        <v>110</v>
      </c>
      <c r="C50" s="77" t="s">
        <v>111</v>
      </c>
      <c r="D50" s="77" t="s">
        <v>114</v>
      </c>
      <c r="E50" s="77" t="s">
        <v>86</v>
      </c>
    </row>
    <row r="51" spans="1:5" x14ac:dyDescent="0.25">
      <c r="A51" s="85">
        <v>45562</v>
      </c>
      <c r="B51" s="82">
        <v>55</v>
      </c>
      <c r="C51" s="77" t="s">
        <v>115</v>
      </c>
      <c r="D51" s="77" t="s">
        <v>116</v>
      </c>
      <c r="E51" s="77" t="s">
        <v>107</v>
      </c>
    </row>
    <row r="52" spans="1:5" x14ac:dyDescent="0.25">
      <c r="A52" s="85">
        <v>45562</v>
      </c>
      <c r="B52" s="82">
        <v>51.2</v>
      </c>
      <c r="C52" s="77" t="s">
        <v>115</v>
      </c>
      <c r="D52" s="77" t="s">
        <v>90</v>
      </c>
      <c r="E52" s="77" t="s">
        <v>107</v>
      </c>
    </row>
    <row r="53" spans="1:5" x14ac:dyDescent="0.25">
      <c r="A53" s="85">
        <v>45579</v>
      </c>
      <c r="B53" s="82">
        <v>506.31</v>
      </c>
      <c r="C53" s="77" t="s">
        <v>117</v>
      </c>
      <c r="D53" s="77" t="s">
        <v>110</v>
      </c>
      <c r="E53" s="77" t="s">
        <v>118</v>
      </c>
    </row>
    <row r="54" spans="1:5" x14ac:dyDescent="0.25">
      <c r="A54" s="85">
        <v>45579</v>
      </c>
      <c r="B54" s="82">
        <v>7.53</v>
      </c>
      <c r="C54" s="77" t="s">
        <v>117</v>
      </c>
      <c r="D54" s="77" t="s">
        <v>106</v>
      </c>
      <c r="E54" s="77" t="s">
        <v>118</v>
      </c>
    </row>
    <row r="55" spans="1:5" x14ac:dyDescent="0.25">
      <c r="A55" s="85">
        <v>45579</v>
      </c>
      <c r="B55" s="82">
        <v>12.88</v>
      </c>
      <c r="C55" s="77" t="s">
        <v>117</v>
      </c>
      <c r="D55" s="77" t="s">
        <v>106</v>
      </c>
      <c r="E55" s="77" t="s">
        <v>118</v>
      </c>
    </row>
    <row r="56" spans="1:5" x14ac:dyDescent="0.25">
      <c r="A56" s="85">
        <v>45579</v>
      </c>
      <c r="B56" s="82">
        <v>23.29</v>
      </c>
      <c r="C56" s="77" t="s">
        <v>117</v>
      </c>
      <c r="D56" s="77" t="s">
        <v>110</v>
      </c>
      <c r="E56" s="77" t="s">
        <v>118</v>
      </c>
    </row>
    <row r="57" spans="1:5" x14ac:dyDescent="0.25">
      <c r="A57" s="81">
        <v>45579</v>
      </c>
      <c r="B57" s="82">
        <v>100.4</v>
      </c>
      <c r="C57" s="77" t="s">
        <v>117</v>
      </c>
      <c r="D57" s="77" t="s">
        <v>90</v>
      </c>
      <c r="E57" s="77" t="s">
        <v>118</v>
      </c>
    </row>
    <row r="58" spans="1:5" x14ac:dyDescent="0.25">
      <c r="A58" s="81">
        <v>45579</v>
      </c>
      <c r="B58" s="82">
        <v>97.4</v>
      </c>
      <c r="C58" s="77" t="s">
        <v>117</v>
      </c>
      <c r="D58" s="77" t="s">
        <v>90</v>
      </c>
      <c r="E58" s="77" t="s">
        <v>118</v>
      </c>
    </row>
    <row r="59" spans="1:5" x14ac:dyDescent="0.25">
      <c r="A59" s="81">
        <v>45579</v>
      </c>
      <c r="B59" s="82">
        <v>55</v>
      </c>
      <c r="C59" s="77" t="s">
        <v>117</v>
      </c>
      <c r="D59" s="77" t="s">
        <v>116</v>
      </c>
      <c r="E59" s="77" t="s">
        <v>118</v>
      </c>
    </row>
    <row r="60" spans="1:5" x14ac:dyDescent="0.25">
      <c r="A60" s="81">
        <v>45579</v>
      </c>
      <c r="B60" s="82">
        <v>11.26</v>
      </c>
      <c r="C60" s="77" t="s">
        <v>117</v>
      </c>
      <c r="D60" s="77" t="s">
        <v>119</v>
      </c>
      <c r="E60" s="77" t="s">
        <v>118</v>
      </c>
    </row>
    <row r="61" spans="1:5" x14ac:dyDescent="0.25">
      <c r="A61" s="85">
        <v>45582</v>
      </c>
      <c r="B61" s="82">
        <v>117.73</v>
      </c>
      <c r="C61" s="77" t="s">
        <v>105</v>
      </c>
      <c r="D61" s="77" t="s">
        <v>120</v>
      </c>
      <c r="E61" s="77" t="s">
        <v>107</v>
      </c>
    </row>
    <row r="62" spans="1:5" x14ac:dyDescent="0.25">
      <c r="A62" s="85">
        <v>45582</v>
      </c>
      <c r="B62" s="82">
        <v>43.59</v>
      </c>
      <c r="C62" s="77" t="s">
        <v>105</v>
      </c>
      <c r="D62" s="77" t="s">
        <v>106</v>
      </c>
      <c r="E62" s="77" t="s">
        <v>107</v>
      </c>
    </row>
    <row r="63" spans="1:5" x14ac:dyDescent="0.25">
      <c r="A63" s="85">
        <v>45582</v>
      </c>
      <c r="B63" s="82">
        <v>218</v>
      </c>
      <c r="C63" s="77" t="s">
        <v>105</v>
      </c>
      <c r="D63" s="77" t="s">
        <v>113</v>
      </c>
      <c r="E63" s="77" t="s">
        <v>107</v>
      </c>
    </row>
    <row r="64" spans="1:5" x14ac:dyDescent="0.25">
      <c r="A64" s="85">
        <v>45582</v>
      </c>
      <c r="B64" s="82">
        <f>530.56+55.3</f>
        <v>585.8599999999999</v>
      </c>
      <c r="C64" s="77" t="s">
        <v>105</v>
      </c>
      <c r="D64" s="77" t="s">
        <v>110</v>
      </c>
      <c r="E64" s="77" t="s">
        <v>107</v>
      </c>
    </row>
    <row r="65" spans="1:5" x14ac:dyDescent="0.25">
      <c r="A65" s="81">
        <v>45582</v>
      </c>
      <c r="B65" s="82">
        <v>143</v>
      </c>
      <c r="C65" s="77" t="s">
        <v>105</v>
      </c>
      <c r="D65" s="77" t="s">
        <v>114</v>
      </c>
      <c r="E65" s="77" t="s">
        <v>86</v>
      </c>
    </row>
    <row r="66" spans="1:5" x14ac:dyDescent="0.25">
      <c r="A66" s="81">
        <v>45582</v>
      </c>
      <c r="B66" s="82">
        <v>16.75</v>
      </c>
      <c r="C66" s="77" t="s">
        <v>105</v>
      </c>
      <c r="D66" s="77" t="s">
        <v>121</v>
      </c>
      <c r="E66" s="77" t="s">
        <v>107</v>
      </c>
    </row>
    <row r="67" spans="1:5" x14ac:dyDescent="0.25">
      <c r="A67" s="81">
        <v>45584</v>
      </c>
      <c r="B67" s="82">
        <v>20.350000000000001</v>
      </c>
      <c r="C67" s="77" t="s">
        <v>105</v>
      </c>
      <c r="D67" s="77" t="s">
        <v>122</v>
      </c>
      <c r="E67" s="77" t="s">
        <v>107</v>
      </c>
    </row>
    <row r="68" spans="1:5" x14ac:dyDescent="0.25">
      <c r="A68" s="85">
        <v>45586</v>
      </c>
      <c r="B68" s="82">
        <v>7.53</v>
      </c>
      <c r="C68" s="77" t="s">
        <v>123</v>
      </c>
      <c r="D68" s="77" t="s">
        <v>106</v>
      </c>
      <c r="E68" s="77" t="s">
        <v>118</v>
      </c>
    </row>
    <row r="69" spans="1:5" x14ac:dyDescent="0.25">
      <c r="A69" s="85">
        <v>45586</v>
      </c>
      <c r="B69" s="82">
        <v>448.12</v>
      </c>
      <c r="C69" s="77" t="s">
        <v>123</v>
      </c>
      <c r="D69" s="77" t="s">
        <v>110</v>
      </c>
      <c r="E69" s="77" t="s">
        <v>118</v>
      </c>
    </row>
    <row r="70" spans="1:5" x14ac:dyDescent="0.25">
      <c r="A70" s="81">
        <v>45586</v>
      </c>
      <c r="B70" s="82">
        <v>98</v>
      </c>
      <c r="C70" s="77" t="s">
        <v>123</v>
      </c>
      <c r="D70" s="77" t="s">
        <v>90</v>
      </c>
      <c r="E70" s="77" t="s">
        <v>118</v>
      </c>
    </row>
    <row r="71" spans="1:5" x14ac:dyDescent="0.25">
      <c r="A71" s="81">
        <v>45586</v>
      </c>
      <c r="B71" s="82">
        <v>97.6</v>
      </c>
      <c r="C71" s="77" t="s">
        <v>123</v>
      </c>
      <c r="D71" s="77" t="s">
        <v>90</v>
      </c>
      <c r="E71" s="77" t="s">
        <v>118</v>
      </c>
    </row>
    <row r="72" spans="1:5" x14ac:dyDescent="0.25">
      <c r="A72" s="81">
        <v>45586</v>
      </c>
      <c r="B72" s="82">
        <v>55</v>
      </c>
      <c r="C72" s="77" t="s">
        <v>123</v>
      </c>
      <c r="D72" s="77" t="s">
        <v>124</v>
      </c>
      <c r="E72" s="77" t="s">
        <v>86</v>
      </c>
    </row>
    <row r="73" spans="1:5" x14ac:dyDescent="0.25">
      <c r="A73" s="81">
        <v>45596</v>
      </c>
      <c r="B73" s="82">
        <v>248</v>
      </c>
      <c r="C73" s="77" t="s">
        <v>105</v>
      </c>
      <c r="D73" s="77" t="s">
        <v>113</v>
      </c>
      <c r="E73" s="77" t="s">
        <v>107</v>
      </c>
    </row>
    <row r="74" spans="1:5" s="77" customFormat="1" x14ac:dyDescent="0.25">
      <c r="A74" s="81">
        <v>45596</v>
      </c>
      <c r="B74" s="82">
        <v>11.59</v>
      </c>
      <c r="C74" s="77" t="s">
        <v>105</v>
      </c>
      <c r="D74" s="77" t="s">
        <v>106</v>
      </c>
      <c r="E74" s="77" t="s">
        <v>107</v>
      </c>
    </row>
    <row r="75" spans="1:5" x14ac:dyDescent="0.25">
      <c r="A75" s="81">
        <v>45596</v>
      </c>
      <c r="B75" s="82">
        <v>52.8</v>
      </c>
      <c r="C75" s="77" t="s">
        <v>105</v>
      </c>
      <c r="D75" s="77" t="s">
        <v>90</v>
      </c>
      <c r="E75" s="77" t="s">
        <v>107</v>
      </c>
    </row>
    <row r="76" spans="1:5" x14ac:dyDescent="0.25">
      <c r="A76" s="81">
        <v>45596</v>
      </c>
      <c r="B76" s="82">
        <v>34.22</v>
      </c>
      <c r="C76" s="77" t="s">
        <v>105</v>
      </c>
      <c r="D76" s="77" t="s">
        <v>90</v>
      </c>
      <c r="E76" s="77" t="s">
        <v>86</v>
      </c>
    </row>
    <row r="77" spans="1:5" x14ac:dyDescent="0.25">
      <c r="A77" s="85">
        <v>45607</v>
      </c>
      <c r="B77" s="82">
        <v>453.94</v>
      </c>
      <c r="C77" s="77" t="s">
        <v>123</v>
      </c>
      <c r="D77" s="77" t="s">
        <v>110</v>
      </c>
      <c r="E77" s="77" t="s">
        <v>118</v>
      </c>
    </row>
    <row r="78" spans="1:5" x14ac:dyDescent="0.25">
      <c r="A78" s="85">
        <v>45607</v>
      </c>
      <c r="B78" s="82">
        <v>7.53</v>
      </c>
      <c r="C78" s="77" t="s">
        <v>123</v>
      </c>
      <c r="D78" s="77" t="s">
        <v>106</v>
      </c>
      <c r="E78" s="77" t="s">
        <v>118</v>
      </c>
    </row>
    <row r="79" spans="1:5" x14ac:dyDescent="0.25">
      <c r="A79" s="81">
        <v>45607</v>
      </c>
      <c r="B79" s="82">
        <v>97.5</v>
      </c>
      <c r="C79" s="77" t="s">
        <v>123</v>
      </c>
      <c r="D79" s="77" t="s">
        <v>90</v>
      </c>
      <c r="E79" s="77" t="s">
        <v>118</v>
      </c>
    </row>
    <row r="80" spans="1:5" x14ac:dyDescent="0.25">
      <c r="A80" s="81">
        <v>45607</v>
      </c>
      <c r="B80" s="82">
        <v>98.4</v>
      </c>
      <c r="C80" s="77" t="s">
        <v>123</v>
      </c>
      <c r="D80" s="77" t="s">
        <v>90</v>
      </c>
      <c r="E80" s="77" t="s">
        <v>118</v>
      </c>
    </row>
    <row r="81" spans="1:6" x14ac:dyDescent="0.25">
      <c r="A81" s="81">
        <v>45607</v>
      </c>
      <c r="B81" s="82">
        <v>55</v>
      </c>
      <c r="C81" s="77" t="s">
        <v>123</v>
      </c>
      <c r="D81" s="77" t="s">
        <v>124</v>
      </c>
      <c r="E81" s="77" t="s">
        <v>86</v>
      </c>
    </row>
    <row r="82" spans="1:6" x14ac:dyDescent="0.25">
      <c r="A82" s="81">
        <v>45628</v>
      </c>
      <c r="B82" s="82">
        <v>40.54</v>
      </c>
      <c r="C82" s="77" t="s">
        <v>125</v>
      </c>
      <c r="D82" s="77" t="s">
        <v>126</v>
      </c>
      <c r="E82" s="77" t="s">
        <v>86</v>
      </c>
    </row>
    <row r="83" spans="1:6" x14ac:dyDescent="0.25">
      <c r="A83" s="81">
        <v>45629</v>
      </c>
      <c r="B83" s="82">
        <v>20.6</v>
      </c>
      <c r="C83" s="77" t="s">
        <v>127</v>
      </c>
      <c r="D83" s="77" t="s">
        <v>116</v>
      </c>
      <c r="E83" s="77" t="s">
        <v>86</v>
      </c>
    </row>
    <row r="84" spans="1:6" x14ac:dyDescent="0.25">
      <c r="A84" s="85">
        <v>45632</v>
      </c>
      <c r="B84" s="82">
        <v>7.53</v>
      </c>
      <c r="C84" s="77" t="s">
        <v>105</v>
      </c>
      <c r="D84" s="77" t="s">
        <v>106</v>
      </c>
      <c r="E84" s="77" t="s">
        <v>107</v>
      </c>
    </row>
    <row r="85" spans="1:6" s="77" customFormat="1" x14ac:dyDescent="0.25">
      <c r="A85" s="85">
        <v>45632</v>
      </c>
      <c r="B85" s="82">
        <v>560.64</v>
      </c>
      <c r="C85" s="77" t="s">
        <v>105</v>
      </c>
      <c r="D85" s="77" t="s">
        <v>110</v>
      </c>
      <c r="E85" s="77" t="s">
        <v>107</v>
      </c>
      <c r="F85"/>
    </row>
    <row r="86" spans="1:6" ht="15" customHeight="1" x14ac:dyDescent="0.25">
      <c r="A86" s="81">
        <v>45632</v>
      </c>
      <c r="B86" s="82">
        <v>12.879999999999999</v>
      </c>
      <c r="C86" s="77" t="s">
        <v>105</v>
      </c>
      <c r="D86" s="77" t="s">
        <v>106</v>
      </c>
      <c r="E86" s="77" t="s">
        <v>107</v>
      </c>
    </row>
    <row r="87" spans="1:6" x14ac:dyDescent="0.25">
      <c r="A87" s="81">
        <v>45632</v>
      </c>
      <c r="B87" s="82">
        <v>37.18</v>
      </c>
      <c r="C87" s="77" t="s">
        <v>105</v>
      </c>
      <c r="D87" s="77" t="s">
        <v>90</v>
      </c>
      <c r="E87" s="77" t="s">
        <v>86</v>
      </c>
    </row>
    <row r="88" spans="1:6" x14ac:dyDescent="0.25">
      <c r="A88" s="81">
        <v>45632</v>
      </c>
      <c r="B88" s="82">
        <v>12.88</v>
      </c>
      <c r="C88" s="77" t="s">
        <v>105</v>
      </c>
      <c r="D88" s="77" t="s">
        <v>106</v>
      </c>
      <c r="E88" s="77" t="s">
        <v>107</v>
      </c>
    </row>
    <row r="89" spans="1:6" x14ac:dyDescent="0.25">
      <c r="A89" s="81">
        <v>45632</v>
      </c>
      <c r="B89" s="82">
        <v>11.59</v>
      </c>
      <c r="C89" s="77" t="s">
        <v>105</v>
      </c>
      <c r="D89" s="77" t="s">
        <v>106</v>
      </c>
      <c r="E89" s="77" t="s">
        <v>107</v>
      </c>
    </row>
    <row r="90" spans="1:6" x14ac:dyDescent="0.25">
      <c r="A90" s="81">
        <v>45632</v>
      </c>
      <c r="B90" s="82">
        <v>125.1</v>
      </c>
      <c r="C90" s="77" t="s">
        <v>105</v>
      </c>
      <c r="D90" s="77" t="s">
        <v>113</v>
      </c>
      <c r="E90" s="77" t="s">
        <v>107</v>
      </c>
    </row>
    <row r="91" spans="1:6" x14ac:dyDescent="0.25">
      <c r="A91" s="81">
        <v>45632</v>
      </c>
      <c r="B91" s="82">
        <v>102</v>
      </c>
      <c r="C91" s="77" t="s">
        <v>105</v>
      </c>
      <c r="D91" s="77" t="s">
        <v>110</v>
      </c>
      <c r="E91" s="77" t="s">
        <v>107</v>
      </c>
    </row>
    <row r="92" spans="1:6" x14ac:dyDescent="0.25">
      <c r="A92" s="81">
        <v>45691</v>
      </c>
      <c r="B92" s="82">
        <v>339.48</v>
      </c>
      <c r="C92" s="77" t="s">
        <v>105</v>
      </c>
      <c r="D92" s="77" t="s">
        <v>110</v>
      </c>
      <c r="E92" s="77" t="s">
        <v>107</v>
      </c>
    </row>
    <row r="93" spans="1:6" x14ac:dyDescent="0.25">
      <c r="A93" s="81">
        <v>45691</v>
      </c>
      <c r="B93" s="82">
        <v>7.53</v>
      </c>
      <c r="C93" s="77" t="s">
        <v>105</v>
      </c>
      <c r="D93" s="77" t="s">
        <v>106</v>
      </c>
      <c r="E93" s="77" t="s">
        <v>107</v>
      </c>
    </row>
    <row r="94" spans="1:6" x14ac:dyDescent="0.25">
      <c r="A94" s="81">
        <v>45691</v>
      </c>
      <c r="B94" s="82">
        <v>11.59</v>
      </c>
      <c r="C94" s="77" t="s">
        <v>105</v>
      </c>
      <c r="D94" s="77" t="s">
        <v>106</v>
      </c>
      <c r="E94" s="77" t="s">
        <v>107</v>
      </c>
    </row>
    <row r="95" spans="1:6" x14ac:dyDescent="0.25">
      <c r="A95" s="81">
        <v>45691</v>
      </c>
      <c r="B95" s="82">
        <v>259</v>
      </c>
      <c r="C95" s="77" t="s">
        <v>105</v>
      </c>
      <c r="D95" s="77" t="s">
        <v>113</v>
      </c>
      <c r="E95" s="77" t="s">
        <v>107</v>
      </c>
    </row>
    <row r="96" spans="1:6" x14ac:dyDescent="0.25">
      <c r="A96" s="81">
        <v>45692</v>
      </c>
      <c r="B96" s="82">
        <v>34.46</v>
      </c>
      <c r="C96" s="77" t="s">
        <v>105</v>
      </c>
      <c r="D96" s="77" t="s">
        <v>90</v>
      </c>
      <c r="E96" s="77" t="s">
        <v>107</v>
      </c>
    </row>
    <row r="97" spans="1:5" x14ac:dyDescent="0.25">
      <c r="A97" s="81">
        <v>45708</v>
      </c>
      <c r="B97" s="82">
        <v>210.47</v>
      </c>
      <c r="C97" s="77" t="s">
        <v>105</v>
      </c>
      <c r="D97" s="77" t="s">
        <v>110</v>
      </c>
      <c r="E97" s="77" t="s">
        <v>107</v>
      </c>
    </row>
    <row r="98" spans="1:5" x14ac:dyDescent="0.25">
      <c r="A98" s="81">
        <v>45708</v>
      </c>
      <c r="B98" s="82">
        <v>252.18</v>
      </c>
      <c r="C98" s="77" t="s">
        <v>105</v>
      </c>
      <c r="D98" s="77" t="s">
        <v>110</v>
      </c>
      <c r="E98" s="77" t="s">
        <v>107</v>
      </c>
    </row>
    <row r="99" spans="1:5" x14ac:dyDescent="0.25">
      <c r="A99" s="81">
        <v>45708</v>
      </c>
      <c r="B99" s="82">
        <v>7.53</v>
      </c>
      <c r="C99" s="77" t="s">
        <v>105</v>
      </c>
      <c r="D99" s="77" t="s">
        <v>106</v>
      </c>
      <c r="E99" s="77" t="s">
        <v>107</v>
      </c>
    </row>
    <row r="100" spans="1:5" ht="15" customHeight="1" x14ac:dyDescent="0.25">
      <c r="A100" s="81">
        <v>45708</v>
      </c>
      <c r="B100" s="90">
        <v>11.59</v>
      </c>
      <c r="C100" s="77" t="s">
        <v>105</v>
      </c>
      <c r="D100" s="77" t="s">
        <v>106</v>
      </c>
      <c r="E100" s="77" t="s">
        <v>107</v>
      </c>
    </row>
    <row r="101" spans="1:5" x14ac:dyDescent="0.25">
      <c r="A101" s="81">
        <v>45708</v>
      </c>
      <c r="B101" s="90">
        <v>153</v>
      </c>
      <c r="C101" s="77" t="s">
        <v>105</v>
      </c>
      <c r="D101" s="77" t="s">
        <v>113</v>
      </c>
      <c r="E101" s="77" t="s">
        <v>107</v>
      </c>
    </row>
    <row r="102" spans="1:5" x14ac:dyDescent="0.25">
      <c r="A102" s="81">
        <v>45708</v>
      </c>
      <c r="B102" s="82">
        <v>33</v>
      </c>
      <c r="C102" s="77" t="s">
        <v>105</v>
      </c>
      <c r="D102" s="77" t="s">
        <v>121</v>
      </c>
      <c r="E102" s="77" t="s">
        <v>107</v>
      </c>
    </row>
    <row r="103" spans="1:5" x14ac:dyDescent="0.25">
      <c r="A103" s="86">
        <v>45708</v>
      </c>
      <c r="B103" s="82">
        <v>95.16</v>
      </c>
      <c r="C103" s="77" t="s">
        <v>105</v>
      </c>
      <c r="D103" s="77" t="s">
        <v>90</v>
      </c>
      <c r="E103" s="77" t="s">
        <v>107</v>
      </c>
    </row>
    <row r="104" spans="1:5" x14ac:dyDescent="0.25">
      <c r="A104" s="81">
        <v>45708</v>
      </c>
      <c r="B104" s="82">
        <v>56.7</v>
      </c>
      <c r="C104" s="77" t="s">
        <v>105</v>
      </c>
      <c r="D104" s="77" t="s">
        <v>90</v>
      </c>
      <c r="E104" s="77" t="s">
        <v>107</v>
      </c>
    </row>
    <row r="105" spans="1:5" x14ac:dyDescent="0.25">
      <c r="A105" s="81">
        <v>45709</v>
      </c>
      <c r="B105" s="82">
        <v>38.119999999999997</v>
      </c>
      <c r="C105" s="77" t="s">
        <v>105</v>
      </c>
      <c r="D105" s="77" t="s">
        <v>90</v>
      </c>
      <c r="E105" s="77" t="s">
        <v>86</v>
      </c>
    </row>
    <row r="106" spans="1:5" x14ac:dyDescent="0.25">
      <c r="A106" s="81">
        <v>45727</v>
      </c>
      <c r="B106" s="82">
        <v>355</v>
      </c>
      <c r="C106" s="77" t="s">
        <v>117</v>
      </c>
      <c r="D106" s="77" t="s">
        <v>110</v>
      </c>
      <c r="E106" s="77" t="s">
        <v>118</v>
      </c>
    </row>
    <row r="107" spans="1:5" x14ac:dyDescent="0.25">
      <c r="A107" s="81">
        <v>45727</v>
      </c>
      <c r="B107" s="82">
        <v>7.53</v>
      </c>
      <c r="C107" s="77" t="s">
        <v>117</v>
      </c>
      <c r="D107" s="77" t="s">
        <v>106</v>
      </c>
      <c r="E107" s="77" t="s">
        <v>118</v>
      </c>
    </row>
    <row r="108" spans="1:5" x14ac:dyDescent="0.25">
      <c r="A108" s="81">
        <v>45727</v>
      </c>
      <c r="B108" s="82">
        <v>11.59</v>
      </c>
      <c r="C108" s="77" t="s">
        <v>117</v>
      </c>
      <c r="D108" s="77" t="s">
        <v>106</v>
      </c>
      <c r="E108" s="77" t="s">
        <v>118</v>
      </c>
    </row>
    <row r="109" spans="1:5" x14ac:dyDescent="0.25">
      <c r="A109" s="81">
        <v>45727</v>
      </c>
      <c r="B109" s="82">
        <v>151.69999999999999</v>
      </c>
      <c r="C109" s="77" t="s">
        <v>117</v>
      </c>
      <c r="D109" s="77" t="s">
        <v>113</v>
      </c>
      <c r="E109" s="77" t="s">
        <v>118</v>
      </c>
    </row>
    <row r="110" spans="1:5" x14ac:dyDescent="0.25">
      <c r="A110" s="81">
        <v>45727</v>
      </c>
      <c r="B110" s="82">
        <v>37.479999999999997</v>
      </c>
      <c r="C110" s="77" t="s">
        <v>117</v>
      </c>
      <c r="D110" s="77" t="s">
        <v>90</v>
      </c>
      <c r="E110" s="77" t="s">
        <v>86</v>
      </c>
    </row>
    <row r="111" spans="1:5" x14ac:dyDescent="0.25">
      <c r="A111" s="81">
        <v>45727</v>
      </c>
      <c r="B111" s="82">
        <v>61.55</v>
      </c>
      <c r="C111" s="77" t="s">
        <v>117</v>
      </c>
      <c r="D111" s="77" t="s">
        <v>90</v>
      </c>
      <c r="E111" s="77" t="s">
        <v>118</v>
      </c>
    </row>
    <row r="112" spans="1:5" x14ac:dyDescent="0.25">
      <c r="A112" s="81">
        <v>45727</v>
      </c>
      <c r="B112" s="82">
        <v>9.7200000000000006</v>
      </c>
      <c r="C112" s="77" t="s">
        <v>117</v>
      </c>
      <c r="D112" s="77" t="s">
        <v>90</v>
      </c>
      <c r="E112" s="77" t="s">
        <v>118</v>
      </c>
    </row>
    <row r="113" spans="1:5" x14ac:dyDescent="0.25">
      <c r="A113" s="81">
        <v>45727</v>
      </c>
      <c r="B113" s="82">
        <v>15.5</v>
      </c>
      <c r="C113" s="77" t="s">
        <v>117</v>
      </c>
      <c r="D113" s="77" t="s">
        <v>121</v>
      </c>
      <c r="E113" s="77" t="s">
        <v>118</v>
      </c>
    </row>
    <row r="114" spans="1:5" x14ac:dyDescent="0.25">
      <c r="A114" s="81">
        <v>45727</v>
      </c>
      <c r="B114" s="82">
        <v>20.04</v>
      </c>
      <c r="C114" s="77" t="s">
        <v>117</v>
      </c>
      <c r="D114" s="77" t="s">
        <v>119</v>
      </c>
      <c r="E114" s="77" t="s">
        <v>118</v>
      </c>
    </row>
    <row r="115" spans="1:5" x14ac:dyDescent="0.25">
      <c r="A115" s="81">
        <v>45727</v>
      </c>
      <c r="B115" s="82">
        <v>17.100000000000001</v>
      </c>
      <c r="C115" s="77" t="s">
        <v>117</v>
      </c>
      <c r="D115" s="77" t="s">
        <v>90</v>
      </c>
      <c r="E115" s="77" t="s">
        <v>118</v>
      </c>
    </row>
    <row r="116" spans="1:5" x14ac:dyDescent="0.25">
      <c r="A116" s="81">
        <v>45728</v>
      </c>
      <c r="B116" s="82">
        <v>38.729999999999997</v>
      </c>
      <c r="C116" s="77" t="s">
        <v>117</v>
      </c>
      <c r="D116" s="77" t="s">
        <v>90</v>
      </c>
      <c r="E116" s="77" t="s">
        <v>118</v>
      </c>
    </row>
    <row r="117" spans="1:5" x14ac:dyDescent="0.25">
      <c r="A117" s="81">
        <v>45728</v>
      </c>
      <c r="B117" s="82">
        <v>25.75</v>
      </c>
      <c r="C117" s="77" t="s">
        <v>117</v>
      </c>
      <c r="D117" s="77" t="s">
        <v>90</v>
      </c>
      <c r="E117" s="77" t="s">
        <v>118</v>
      </c>
    </row>
    <row r="118" spans="1:5" x14ac:dyDescent="0.25">
      <c r="A118" s="81">
        <v>45728</v>
      </c>
      <c r="B118" s="82">
        <v>135.96</v>
      </c>
      <c r="C118" s="77" t="s">
        <v>117</v>
      </c>
      <c r="D118" s="77" t="s">
        <v>90</v>
      </c>
      <c r="E118" s="77" t="s">
        <v>118</v>
      </c>
    </row>
    <row r="119" spans="1:5" x14ac:dyDescent="0.25">
      <c r="A119" s="81">
        <v>45742</v>
      </c>
      <c r="B119" s="82">
        <v>269.64999999999998</v>
      </c>
      <c r="C119" s="77" t="s">
        <v>105</v>
      </c>
      <c r="D119" s="77" t="s">
        <v>110</v>
      </c>
      <c r="E119" s="77" t="s">
        <v>107</v>
      </c>
    </row>
    <row r="120" spans="1:5" x14ac:dyDescent="0.25">
      <c r="A120" s="81">
        <v>45742</v>
      </c>
      <c r="B120" s="82">
        <v>21.68</v>
      </c>
      <c r="C120" s="77" t="s">
        <v>105</v>
      </c>
      <c r="D120" s="77" t="s">
        <v>106</v>
      </c>
      <c r="E120" s="77" t="s">
        <v>107</v>
      </c>
    </row>
    <row r="121" spans="1:5" x14ac:dyDescent="0.25">
      <c r="A121" s="81">
        <v>45742</v>
      </c>
      <c r="B121" s="82">
        <v>496</v>
      </c>
      <c r="C121" s="77" t="s">
        <v>105</v>
      </c>
      <c r="D121" s="77" t="s">
        <v>96</v>
      </c>
      <c r="E121" s="77" t="s">
        <v>107</v>
      </c>
    </row>
    <row r="122" spans="1:5" x14ac:dyDescent="0.25">
      <c r="A122" s="81">
        <v>45742</v>
      </c>
      <c r="B122" s="82">
        <v>41</v>
      </c>
      <c r="C122" s="77" t="s">
        <v>105</v>
      </c>
      <c r="D122" s="77" t="s">
        <v>90</v>
      </c>
      <c r="E122" s="77" t="s">
        <v>86</v>
      </c>
    </row>
    <row r="123" spans="1:5" x14ac:dyDescent="0.25">
      <c r="A123" s="81">
        <v>45742</v>
      </c>
      <c r="B123" s="82">
        <v>31.52</v>
      </c>
      <c r="C123" s="77" t="s">
        <v>105</v>
      </c>
      <c r="D123" s="77" t="s">
        <v>90</v>
      </c>
      <c r="E123" s="77" t="s">
        <v>107</v>
      </c>
    </row>
    <row r="124" spans="1:5" x14ac:dyDescent="0.25">
      <c r="A124" s="81">
        <v>45742</v>
      </c>
      <c r="B124" s="82">
        <v>18.34</v>
      </c>
      <c r="C124" s="77" t="s">
        <v>105</v>
      </c>
      <c r="D124" s="77" t="s">
        <v>128</v>
      </c>
      <c r="E124" s="77" t="s">
        <v>107</v>
      </c>
    </row>
    <row r="125" spans="1:5" x14ac:dyDescent="0.25">
      <c r="A125" s="81">
        <v>45743</v>
      </c>
      <c r="B125" s="82">
        <v>9.7200000000000006</v>
      </c>
      <c r="C125" s="77" t="s">
        <v>105</v>
      </c>
      <c r="D125" s="77" t="s">
        <v>90</v>
      </c>
      <c r="E125" s="77" t="s">
        <v>107</v>
      </c>
    </row>
    <row r="126" spans="1:5" x14ac:dyDescent="0.25">
      <c r="A126" s="81">
        <v>45747</v>
      </c>
      <c r="B126" s="82">
        <v>12.88</v>
      </c>
      <c r="C126" s="77" t="s">
        <v>105</v>
      </c>
      <c r="D126" s="77" t="s">
        <v>106</v>
      </c>
      <c r="E126" s="77" t="s">
        <v>107</v>
      </c>
    </row>
    <row r="127" spans="1:5" x14ac:dyDescent="0.25">
      <c r="A127" s="81">
        <v>45747</v>
      </c>
      <c r="B127" s="82">
        <v>12.88</v>
      </c>
      <c r="C127" s="77" t="s">
        <v>105</v>
      </c>
      <c r="D127" s="77" t="s">
        <v>106</v>
      </c>
      <c r="E127" s="77" t="s">
        <v>107</v>
      </c>
    </row>
    <row r="128" spans="1:5" x14ac:dyDescent="0.25">
      <c r="A128" s="81">
        <v>45748</v>
      </c>
      <c r="B128" s="82">
        <v>12.88</v>
      </c>
      <c r="C128" s="77" t="s">
        <v>105</v>
      </c>
      <c r="D128" s="77" t="s">
        <v>106</v>
      </c>
      <c r="E128" s="77" t="s">
        <v>107</v>
      </c>
    </row>
    <row r="129" spans="1:5" x14ac:dyDescent="0.25">
      <c r="A129" s="81">
        <v>45749</v>
      </c>
      <c r="B129" s="82">
        <v>11.59</v>
      </c>
      <c r="C129" s="77" t="s">
        <v>111</v>
      </c>
      <c r="D129" s="77" t="s">
        <v>106</v>
      </c>
      <c r="E129" s="77" t="s">
        <v>107</v>
      </c>
    </row>
    <row r="130" spans="1:5" x14ac:dyDescent="0.25">
      <c r="A130" s="81">
        <v>45755</v>
      </c>
      <c r="B130" s="82">
        <v>627.57000000000005</v>
      </c>
      <c r="C130" s="77" t="s">
        <v>105</v>
      </c>
      <c r="D130" s="77" t="s">
        <v>110</v>
      </c>
      <c r="E130" s="77" t="s">
        <v>107</v>
      </c>
    </row>
    <row r="131" spans="1:5" x14ac:dyDescent="0.25">
      <c r="A131" s="81">
        <v>45755</v>
      </c>
      <c r="B131" s="82">
        <v>7.53</v>
      </c>
      <c r="C131" s="77" t="s">
        <v>105</v>
      </c>
      <c r="D131" s="77" t="s">
        <v>106</v>
      </c>
      <c r="E131" s="77" t="s">
        <v>107</v>
      </c>
    </row>
    <row r="132" spans="1:5" x14ac:dyDescent="0.25">
      <c r="A132" s="81">
        <v>45762</v>
      </c>
      <c r="B132" s="82">
        <v>7.53</v>
      </c>
      <c r="C132" s="77" t="s">
        <v>111</v>
      </c>
      <c r="D132" s="77" t="s">
        <v>106</v>
      </c>
      <c r="E132" s="77" t="s">
        <v>107</v>
      </c>
    </row>
    <row r="133" spans="1:5" x14ac:dyDescent="0.25">
      <c r="A133" s="81">
        <v>45762</v>
      </c>
      <c r="B133" s="82">
        <v>27.54</v>
      </c>
      <c r="C133" s="77" t="s">
        <v>111</v>
      </c>
      <c r="D133" s="77" t="s">
        <v>106</v>
      </c>
      <c r="E133" s="77" t="s">
        <v>107</v>
      </c>
    </row>
    <row r="134" spans="1:5" x14ac:dyDescent="0.25">
      <c r="A134" s="81">
        <v>45762</v>
      </c>
      <c r="B134" s="82">
        <v>482.07</v>
      </c>
      <c r="C134" s="77" t="s">
        <v>105</v>
      </c>
      <c r="D134" s="77" t="s">
        <v>110</v>
      </c>
      <c r="E134" s="77" t="s">
        <v>107</v>
      </c>
    </row>
    <row r="135" spans="1:5" x14ac:dyDescent="0.25">
      <c r="A135" s="81">
        <v>45762</v>
      </c>
      <c r="B135" s="82">
        <v>245</v>
      </c>
      <c r="C135" s="77" t="s">
        <v>111</v>
      </c>
      <c r="D135" s="77" t="s">
        <v>113</v>
      </c>
      <c r="E135" s="77" t="s">
        <v>107</v>
      </c>
    </row>
    <row r="136" spans="1:5" x14ac:dyDescent="0.25">
      <c r="A136" s="81">
        <v>45762</v>
      </c>
      <c r="B136" s="82">
        <v>25.23</v>
      </c>
      <c r="C136" s="77" t="s">
        <v>111</v>
      </c>
      <c r="D136" s="77" t="s">
        <v>121</v>
      </c>
      <c r="E136" s="77" t="s">
        <v>107</v>
      </c>
    </row>
    <row r="137" spans="1:5" x14ac:dyDescent="0.25">
      <c r="A137" s="81">
        <v>45762</v>
      </c>
      <c r="B137" s="82">
        <v>38.24</v>
      </c>
      <c r="C137" s="77" t="s">
        <v>111</v>
      </c>
      <c r="D137" s="77" t="s">
        <v>90</v>
      </c>
      <c r="E137" s="77" t="s">
        <v>107</v>
      </c>
    </row>
    <row r="138" spans="1:5" x14ac:dyDescent="0.25">
      <c r="A138" s="81">
        <v>45762</v>
      </c>
      <c r="B138" s="82">
        <v>30.12</v>
      </c>
      <c r="C138" s="77" t="s">
        <v>111</v>
      </c>
      <c r="D138" s="77" t="s">
        <v>90</v>
      </c>
      <c r="E138" s="77" t="s">
        <v>86</v>
      </c>
    </row>
    <row r="139" spans="1:5" x14ac:dyDescent="0.25">
      <c r="A139" s="81">
        <v>45763</v>
      </c>
      <c r="B139" s="82">
        <v>18.14</v>
      </c>
      <c r="C139" s="77" t="s">
        <v>111</v>
      </c>
      <c r="D139" s="77" t="s">
        <v>128</v>
      </c>
      <c r="E139" s="77" t="s">
        <v>107</v>
      </c>
    </row>
    <row r="140" spans="1:5" x14ac:dyDescent="0.25">
      <c r="A140" s="81">
        <v>45763</v>
      </c>
      <c r="B140" s="82">
        <v>15.96</v>
      </c>
      <c r="C140" s="77" t="s">
        <v>111</v>
      </c>
      <c r="D140" s="77" t="s">
        <v>90</v>
      </c>
      <c r="E140" s="77" t="s">
        <v>86</v>
      </c>
    </row>
    <row r="141" spans="1:5" x14ac:dyDescent="0.25">
      <c r="A141" s="81">
        <v>45764</v>
      </c>
      <c r="B141" s="82">
        <v>11.59</v>
      </c>
      <c r="C141" s="77" t="s">
        <v>105</v>
      </c>
      <c r="D141" s="77" t="s">
        <v>106</v>
      </c>
      <c r="E141" s="77" t="s">
        <v>107</v>
      </c>
    </row>
    <row r="142" spans="1:5" x14ac:dyDescent="0.25">
      <c r="A142" s="81">
        <v>45776</v>
      </c>
      <c r="B142" s="82">
        <v>19.39</v>
      </c>
      <c r="C142" s="77" t="s">
        <v>105</v>
      </c>
      <c r="D142" s="77" t="s">
        <v>106</v>
      </c>
      <c r="E142" s="77" t="s">
        <v>107</v>
      </c>
    </row>
    <row r="143" spans="1:5" x14ac:dyDescent="0.25">
      <c r="A143" s="81">
        <v>45776</v>
      </c>
      <c r="B143" s="82">
        <v>57.99</v>
      </c>
      <c r="C143" s="77" t="s">
        <v>105</v>
      </c>
      <c r="D143" s="77" t="s">
        <v>128</v>
      </c>
      <c r="E143" s="77" t="s">
        <v>107</v>
      </c>
    </row>
    <row r="144" spans="1:5" x14ac:dyDescent="0.25">
      <c r="A144" s="81">
        <v>45776</v>
      </c>
      <c r="B144" s="82">
        <v>880</v>
      </c>
      <c r="C144" s="77" t="s">
        <v>105</v>
      </c>
      <c r="D144" s="77" t="s">
        <v>129</v>
      </c>
      <c r="E144" s="77" t="s">
        <v>107</v>
      </c>
    </row>
    <row r="145" spans="1:5" x14ac:dyDescent="0.25">
      <c r="A145" s="81">
        <v>45776</v>
      </c>
      <c r="B145" s="82">
        <v>25</v>
      </c>
      <c r="C145" s="77" t="s">
        <v>105</v>
      </c>
      <c r="D145" s="77" t="s">
        <v>119</v>
      </c>
      <c r="E145" s="77" t="s">
        <v>107</v>
      </c>
    </row>
    <row r="146" spans="1:5" x14ac:dyDescent="0.25">
      <c r="A146" s="81">
        <v>45776</v>
      </c>
      <c r="B146" s="82">
        <v>27.5</v>
      </c>
      <c r="C146" s="77" t="s">
        <v>105</v>
      </c>
      <c r="D146" s="77" t="s">
        <v>121</v>
      </c>
      <c r="E146" s="77" t="s">
        <v>107</v>
      </c>
    </row>
    <row r="147" spans="1:5" x14ac:dyDescent="0.25">
      <c r="A147" s="81">
        <v>45776</v>
      </c>
      <c r="B147" s="82">
        <v>27.31</v>
      </c>
      <c r="C147" s="77" t="s">
        <v>105</v>
      </c>
      <c r="D147" s="77" t="s">
        <v>90</v>
      </c>
      <c r="E147" s="77" t="s">
        <v>107</v>
      </c>
    </row>
    <row r="148" spans="1:5" x14ac:dyDescent="0.25">
      <c r="A148" s="81">
        <v>45776</v>
      </c>
      <c r="B148" s="82">
        <v>12.82</v>
      </c>
      <c r="C148" s="77" t="s">
        <v>105</v>
      </c>
      <c r="D148" s="77" t="s">
        <v>90</v>
      </c>
      <c r="E148" s="77" t="s">
        <v>86</v>
      </c>
    </row>
    <row r="149" spans="1:5" x14ac:dyDescent="0.25">
      <c r="A149" s="81">
        <v>45776</v>
      </c>
      <c r="B149" s="82">
        <v>8.24</v>
      </c>
      <c r="C149" s="77" t="s">
        <v>105</v>
      </c>
      <c r="D149" s="77" t="s">
        <v>90</v>
      </c>
      <c r="E149" s="77" t="s">
        <v>107</v>
      </c>
    </row>
    <row r="150" spans="1:5" x14ac:dyDescent="0.25">
      <c r="A150" s="81">
        <v>45778</v>
      </c>
      <c r="B150" s="82">
        <v>7.53</v>
      </c>
      <c r="C150" s="77" t="s">
        <v>105</v>
      </c>
      <c r="D150" s="77" t="s">
        <v>106</v>
      </c>
      <c r="E150" s="77" t="s">
        <v>107</v>
      </c>
    </row>
    <row r="151" spans="1:5" x14ac:dyDescent="0.25">
      <c r="A151" s="81">
        <v>45778</v>
      </c>
      <c r="B151" s="82">
        <v>308.45</v>
      </c>
      <c r="C151" s="77" t="s">
        <v>105</v>
      </c>
      <c r="D151" s="77" t="s">
        <v>110</v>
      </c>
      <c r="E151" s="77" t="s">
        <v>107</v>
      </c>
    </row>
    <row r="152" spans="1:5" x14ac:dyDescent="0.25">
      <c r="A152" s="81">
        <v>45779</v>
      </c>
      <c r="B152" s="82">
        <v>9.99</v>
      </c>
      <c r="C152" s="77" t="s">
        <v>105</v>
      </c>
      <c r="D152" s="77" t="s">
        <v>90</v>
      </c>
      <c r="E152" s="77" t="s">
        <v>107</v>
      </c>
    </row>
    <row r="153" spans="1:5" x14ac:dyDescent="0.25">
      <c r="A153" s="81">
        <v>45784</v>
      </c>
      <c r="B153" s="82">
        <v>12.6</v>
      </c>
      <c r="C153" s="77" t="s">
        <v>130</v>
      </c>
      <c r="D153" s="77" t="s">
        <v>131</v>
      </c>
      <c r="E153" s="77" t="s">
        <v>86</v>
      </c>
    </row>
    <row r="154" spans="1:5" x14ac:dyDescent="0.25">
      <c r="A154" s="81">
        <v>45793</v>
      </c>
      <c r="B154" s="82">
        <v>7.53</v>
      </c>
      <c r="C154" s="77" t="s">
        <v>105</v>
      </c>
      <c r="D154" s="77" t="s">
        <v>132</v>
      </c>
      <c r="E154" s="77" t="s">
        <v>107</v>
      </c>
    </row>
    <row r="155" spans="1:5" x14ac:dyDescent="0.25">
      <c r="A155" s="81">
        <v>45797</v>
      </c>
      <c r="B155" s="82">
        <v>11.59</v>
      </c>
      <c r="C155" s="77" t="s">
        <v>105</v>
      </c>
      <c r="D155" s="77" t="s">
        <v>132</v>
      </c>
      <c r="E155" s="77" t="s">
        <v>107</v>
      </c>
    </row>
    <row r="156" spans="1:5" x14ac:dyDescent="0.25">
      <c r="A156" s="81">
        <v>45799</v>
      </c>
      <c r="B156" s="82">
        <v>7.53</v>
      </c>
      <c r="C156" s="77" t="s">
        <v>105</v>
      </c>
      <c r="D156" s="77" t="s">
        <v>132</v>
      </c>
      <c r="E156" s="77" t="s">
        <v>107</v>
      </c>
    </row>
    <row r="157" spans="1:5" x14ac:dyDescent="0.25">
      <c r="A157" s="81">
        <v>45803</v>
      </c>
      <c r="B157" s="82">
        <v>45.98</v>
      </c>
      <c r="C157" s="77" t="s">
        <v>105</v>
      </c>
      <c r="D157" s="77" t="s">
        <v>90</v>
      </c>
      <c r="E157" s="77" t="s">
        <v>86</v>
      </c>
    </row>
    <row r="158" spans="1:5" x14ac:dyDescent="0.25">
      <c r="A158" s="81">
        <v>45805</v>
      </c>
      <c r="B158" s="82">
        <v>12.88</v>
      </c>
      <c r="C158" s="77" t="s">
        <v>105</v>
      </c>
      <c r="D158" s="77" t="s">
        <v>132</v>
      </c>
      <c r="E158" s="77" t="s">
        <v>107</v>
      </c>
    </row>
    <row r="159" spans="1:5" x14ac:dyDescent="0.25">
      <c r="A159" s="81">
        <v>45812</v>
      </c>
      <c r="B159" s="82">
        <v>482.07</v>
      </c>
      <c r="C159" s="77" t="s">
        <v>105</v>
      </c>
      <c r="D159" s="77" t="s">
        <v>110</v>
      </c>
      <c r="E159" s="77" t="s">
        <v>107</v>
      </c>
    </row>
    <row r="160" spans="1:5" x14ac:dyDescent="0.25">
      <c r="A160" s="81">
        <v>45812</v>
      </c>
      <c r="B160" s="82">
        <v>-482.07</v>
      </c>
      <c r="C160" s="77" t="s">
        <v>105</v>
      </c>
      <c r="D160" s="77" t="s">
        <v>110</v>
      </c>
      <c r="E160" s="77" t="s">
        <v>107</v>
      </c>
    </row>
    <row r="161" spans="1:5" x14ac:dyDescent="0.25">
      <c r="A161" s="81">
        <v>45818</v>
      </c>
      <c r="B161" s="82">
        <v>428.72</v>
      </c>
      <c r="C161" s="77" t="s">
        <v>105</v>
      </c>
      <c r="D161" s="77" t="s">
        <v>110</v>
      </c>
      <c r="E161" s="77" t="s">
        <v>107</v>
      </c>
    </row>
    <row r="162" spans="1:5" x14ac:dyDescent="0.25">
      <c r="A162" s="81">
        <v>45818</v>
      </c>
      <c r="B162" s="82">
        <v>34.590000000000003</v>
      </c>
      <c r="C162" s="77" t="s">
        <v>105</v>
      </c>
      <c r="D162" s="77" t="s">
        <v>90</v>
      </c>
      <c r="E162" s="77" t="s">
        <v>107</v>
      </c>
    </row>
    <row r="163" spans="1:5" x14ac:dyDescent="0.25">
      <c r="A163" s="81">
        <v>45818</v>
      </c>
      <c r="B163" s="82">
        <v>36.32</v>
      </c>
      <c r="C163" s="77" t="s">
        <v>105</v>
      </c>
      <c r="D163" s="77" t="s">
        <v>90</v>
      </c>
      <c r="E163" s="77" t="s">
        <v>107</v>
      </c>
    </row>
    <row r="164" spans="1:5" x14ac:dyDescent="0.25">
      <c r="A164" s="81">
        <v>45818</v>
      </c>
      <c r="B164" s="82">
        <v>58</v>
      </c>
      <c r="C164" s="77" t="s">
        <v>105</v>
      </c>
      <c r="D164" s="77" t="s">
        <v>124</v>
      </c>
      <c r="E164" s="77" t="s">
        <v>86</v>
      </c>
    </row>
    <row r="165" spans="1:5" x14ac:dyDescent="0.25">
      <c r="A165" s="81">
        <v>45826</v>
      </c>
      <c r="B165" s="82">
        <v>34.65</v>
      </c>
      <c r="C165" s="77" t="s">
        <v>105</v>
      </c>
      <c r="D165" s="77" t="s">
        <v>121</v>
      </c>
      <c r="E165" s="77" t="s">
        <v>107</v>
      </c>
    </row>
    <row r="166" spans="1:5" x14ac:dyDescent="0.25">
      <c r="A166" s="81">
        <v>45826</v>
      </c>
      <c r="B166" s="82">
        <v>440</v>
      </c>
      <c r="C166" s="77" t="s">
        <v>105</v>
      </c>
      <c r="D166" s="77" t="s">
        <v>96</v>
      </c>
      <c r="E166" s="77" t="s">
        <v>107</v>
      </c>
    </row>
    <row r="167" spans="1:5" x14ac:dyDescent="0.25">
      <c r="A167" s="81">
        <v>45826</v>
      </c>
      <c r="B167" s="82">
        <v>9.7200000000000006</v>
      </c>
      <c r="C167" s="77" t="s">
        <v>105</v>
      </c>
      <c r="D167" s="77" t="s">
        <v>90</v>
      </c>
      <c r="E167" s="77" t="s">
        <v>107</v>
      </c>
    </row>
    <row r="168" spans="1:5" x14ac:dyDescent="0.25">
      <c r="A168" s="81">
        <v>45826</v>
      </c>
      <c r="B168" s="82">
        <v>51.12</v>
      </c>
      <c r="C168" s="77" t="s">
        <v>105</v>
      </c>
      <c r="D168" s="77" t="s">
        <v>90</v>
      </c>
      <c r="E168" s="77" t="s">
        <v>107</v>
      </c>
    </row>
    <row r="169" spans="1:5" x14ac:dyDescent="0.25">
      <c r="A169" s="81">
        <v>45827</v>
      </c>
      <c r="B169" s="82">
        <v>10.95</v>
      </c>
      <c r="C169" s="77" t="s">
        <v>105</v>
      </c>
      <c r="D169" s="77" t="s">
        <v>90</v>
      </c>
      <c r="E169" s="77" t="s">
        <v>107</v>
      </c>
    </row>
    <row r="170" spans="1:5" x14ac:dyDescent="0.25">
      <c r="A170" s="81">
        <v>45831</v>
      </c>
      <c r="B170" s="82">
        <v>7.53</v>
      </c>
      <c r="C170" s="77" t="s">
        <v>105</v>
      </c>
      <c r="D170" s="77" t="s">
        <v>106</v>
      </c>
      <c r="E170" s="77" t="s">
        <v>107</v>
      </c>
    </row>
    <row r="171" spans="1:5" x14ac:dyDescent="0.25">
      <c r="A171" s="81">
        <v>45832</v>
      </c>
      <c r="B171" s="82">
        <v>11.59</v>
      </c>
      <c r="C171" s="77" t="s">
        <v>105</v>
      </c>
      <c r="D171" s="77" t="s">
        <v>106</v>
      </c>
      <c r="E171" s="77" t="s">
        <v>107</v>
      </c>
    </row>
    <row r="172" spans="1:5" x14ac:dyDescent="0.25">
      <c r="A172" s="81">
        <v>45833</v>
      </c>
      <c r="B172" s="82">
        <v>7.53</v>
      </c>
      <c r="C172" s="77" t="s">
        <v>105</v>
      </c>
      <c r="D172" s="77" t="s">
        <v>106</v>
      </c>
      <c r="E172" s="77" t="s">
        <v>107</v>
      </c>
    </row>
    <row r="173" spans="1:5" x14ac:dyDescent="0.25">
      <c r="A173" s="81"/>
      <c r="B173" s="82"/>
      <c r="C173" s="77"/>
      <c r="D173" s="77"/>
      <c r="E173" s="77"/>
    </row>
    <row r="174" spans="1:5" x14ac:dyDescent="0.25">
      <c r="A174" s="81"/>
      <c r="B174" s="82"/>
      <c r="C174" s="77"/>
      <c r="D174" s="77"/>
      <c r="E174" s="77"/>
    </row>
    <row r="176" spans="1:5" x14ac:dyDescent="0.25">
      <c r="A176" s="69" t="s">
        <v>133</v>
      </c>
      <c r="B176" s="70">
        <f>SUM(B38:B175)</f>
        <v>13986.7</v>
      </c>
      <c r="C176" s="71" t="s">
        <v>53</v>
      </c>
      <c r="D176" s="108" t="s">
        <v>55</v>
      </c>
      <c r="E176" s="108"/>
    </row>
    <row r="177" spans="2:2" ht="15" customHeight="1" x14ac:dyDescent="0.25">
      <c r="B177" s="92"/>
    </row>
    <row r="178" spans="2:2" ht="19.5" customHeight="1" x14ac:dyDescent="0.25">
      <c r="B178" s="91"/>
    </row>
  </sheetData>
  <autoFilter ref="A37:E172" xr:uid="{401FFF5E-D091-4D05-9FB4-6DB09F46F117}">
    <sortState xmlns:xlrd2="http://schemas.microsoft.com/office/spreadsheetml/2017/richdata2" ref="A38:E172">
      <sortCondition ref="A37:A91"/>
    </sortState>
  </autoFilter>
  <mergeCells count="13">
    <mergeCell ref="A1:E1"/>
    <mergeCell ref="B4:E4"/>
    <mergeCell ref="B5:E5"/>
    <mergeCell ref="B6:E6"/>
    <mergeCell ref="D176:E176"/>
    <mergeCell ref="B2:E2"/>
    <mergeCell ref="B3:E3"/>
    <mergeCell ref="B7:E7"/>
    <mergeCell ref="A8:E8"/>
    <mergeCell ref="A9:E9"/>
    <mergeCell ref="A10:E10"/>
    <mergeCell ref="D33:E33"/>
    <mergeCell ref="A36:E36"/>
  </mergeCells>
  <phoneticPr fontId="45" type="noConversion"/>
  <dataValidations disablePrompts="1" count="4">
    <dataValidation allowBlank="1" showInputMessage="1" showErrorMessage="1" prompt="Insert additional rows as needed:_x000a_- 'right click' on a row number (left of screen)_x000a_- select 'Insert' (this will insert a row above it)" sqref="A11 A37" xr:uid="{9C8C7BD4-10EA-4EED-9F3E-4A9319F919EF}"/>
    <dataValidation allowBlank="1" showInputMessage="1" showErrorMessage="1" prompt="Headings on following tabs will pre populate with what you enter here" sqref="B2:E2" xr:uid="{74DC9EC9-99B3-4F4A-89D4-6EDC001577DF}"/>
    <dataValidation allowBlank="1" showInputMessage="1" showErrorMessage="1" prompt="Headings on following tabs will pre populate with what you enter here_x000a__x000a_Create a new workbook for a new Departmental Secretary or Chief Executive" sqref="B3:E3" xr:uid="{F1E797F6-5410-4360-854A-C5ECBE9C5BDE}"/>
    <dataValidation allowBlank="1" showInputMessage="1" showErrorMessage="1" prompt="Headings on following tabs will pre populate with what you enter here_x000a__x000a_Update if a shorter or different period is covered" sqref="B4:E5" xr:uid="{352E0200-1621-47D8-8E62-EDB5D2592CA1}"/>
  </dataValidation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E27"/>
  <sheetViews>
    <sheetView zoomScale="90" zoomScaleNormal="90" workbookViewId="0">
      <selection activeCell="A17" sqref="A17"/>
    </sheetView>
  </sheetViews>
  <sheetFormatPr defaultRowHeight="15" x14ac:dyDescent="0.25"/>
  <cols>
    <col min="1" max="1" width="26.5703125" style="1" bestFit="1" customWidth="1"/>
    <col min="2" max="2" width="11.5703125" customWidth="1"/>
    <col min="3" max="3" width="67" bestFit="1" customWidth="1"/>
    <col min="4" max="4" width="24.85546875" bestFit="1" customWidth="1"/>
    <col min="5" max="5" width="17.5703125" customWidth="1"/>
  </cols>
  <sheetData>
    <row r="1" spans="1:5" ht="26.25" customHeight="1" x14ac:dyDescent="0.25">
      <c r="A1" s="107" t="s">
        <v>64</v>
      </c>
      <c r="B1" s="107"/>
      <c r="C1" s="107"/>
      <c r="D1" s="107"/>
      <c r="E1" s="107"/>
    </row>
    <row r="2" spans="1:5" ht="21" customHeight="1" x14ac:dyDescent="0.25">
      <c r="A2" s="18" t="s">
        <v>65</v>
      </c>
      <c r="B2" s="103" t="s">
        <v>2</v>
      </c>
      <c r="C2" s="103"/>
      <c r="D2" s="103"/>
      <c r="E2" s="103"/>
    </row>
    <row r="3" spans="1:5" ht="45" customHeight="1" x14ac:dyDescent="0.25">
      <c r="A3" s="18" t="s">
        <v>66</v>
      </c>
      <c r="B3" s="103" t="s">
        <v>4</v>
      </c>
      <c r="C3" s="103"/>
      <c r="D3" s="103"/>
      <c r="E3" s="103"/>
    </row>
    <row r="4" spans="1:5" ht="21" customHeight="1" x14ac:dyDescent="0.25">
      <c r="A4" s="18" t="s">
        <v>67</v>
      </c>
      <c r="B4" s="106">
        <v>45474</v>
      </c>
      <c r="C4" s="106"/>
      <c r="D4" s="106"/>
      <c r="E4" s="106"/>
    </row>
    <row r="5" spans="1:5" ht="21" customHeight="1" x14ac:dyDescent="0.25">
      <c r="A5" s="18" t="s">
        <v>68</v>
      </c>
      <c r="B5" s="106">
        <v>45838</v>
      </c>
      <c r="C5" s="106"/>
      <c r="D5" s="106"/>
      <c r="E5" s="106"/>
    </row>
    <row r="6" spans="1:5" ht="21" customHeight="1" x14ac:dyDescent="0.25">
      <c r="A6" s="18" t="s">
        <v>69</v>
      </c>
      <c r="B6" s="119" t="s">
        <v>19</v>
      </c>
      <c r="C6" s="119"/>
      <c r="D6" s="119"/>
      <c r="E6" s="119"/>
    </row>
    <row r="7" spans="1:5" ht="21" customHeight="1" x14ac:dyDescent="0.25">
      <c r="A7" s="18" t="s">
        <v>7</v>
      </c>
      <c r="B7" s="119"/>
      <c r="C7" s="119"/>
      <c r="D7" s="119"/>
      <c r="E7" s="119"/>
    </row>
    <row r="8" spans="1:5" ht="45" customHeight="1" x14ac:dyDescent="0.25">
      <c r="A8" s="117" t="s">
        <v>134</v>
      </c>
      <c r="B8" s="117"/>
      <c r="C8" s="118"/>
      <c r="D8" s="118"/>
      <c r="E8" s="118"/>
    </row>
    <row r="9" spans="1:5" ht="29.25" customHeight="1" x14ac:dyDescent="0.25">
      <c r="A9" s="115" t="s">
        <v>135</v>
      </c>
      <c r="B9" s="116"/>
      <c r="C9" s="116"/>
      <c r="D9" s="116"/>
      <c r="E9" s="116"/>
    </row>
    <row r="10" spans="1:5" ht="38.25" x14ac:dyDescent="0.25">
      <c r="A10" s="3" t="s">
        <v>136</v>
      </c>
      <c r="B10" s="3" t="s">
        <v>14</v>
      </c>
      <c r="C10" s="3" t="s">
        <v>137</v>
      </c>
      <c r="D10" s="3" t="s">
        <v>138</v>
      </c>
      <c r="E10" s="3" t="s">
        <v>77</v>
      </c>
    </row>
    <row r="11" spans="1:5" s="77" customFormat="1" x14ac:dyDescent="0.25">
      <c r="A11" s="16">
        <v>45523</v>
      </c>
      <c r="B11" s="9">
        <v>217.26</v>
      </c>
      <c r="C11" t="s">
        <v>139</v>
      </c>
      <c r="D11" t="s">
        <v>140</v>
      </c>
      <c r="E11" t="s">
        <v>86</v>
      </c>
    </row>
    <row r="12" spans="1:5" s="77" customFormat="1" x14ac:dyDescent="0.25">
      <c r="A12" s="16"/>
      <c r="B12" s="9"/>
      <c r="C12"/>
      <c r="D12"/>
      <c r="E12"/>
    </row>
    <row r="13" spans="1:5" x14ac:dyDescent="0.25">
      <c r="A13" s="16"/>
      <c r="B13" s="9"/>
    </row>
    <row r="14" spans="1:5" ht="21.4" customHeight="1" x14ac:dyDescent="0.25">
      <c r="A14" s="72" t="s">
        <v>141</v>
      </c>
      <c r="B14" s="73">
        <f>SUM(B11:B13)</f>
        <v>217.26</v>
      </c>
      <c r="C14" s="74" t="s">
        <v>53</v>
      </c>
      <c r="D14" s="108" t="s">
        <v>55</v>
      </c>
      <c r="E14" s="108"/>
    </row>
    <row r="15" spans="1:5" x14ac:dyDescent="0.25">
      <c r="A15" s="10"/>
      <c r="B15" s="9"/>
    </row>
    <row r="16" spans="1:5" x14ac:dyDescent="0.25">
      <c r="A16" s="10"/>
      <c r="B16" s="9"/>
    </row>
    <row r="17" spans="1:2" x14ac:dyDescent="0.25">
      <c r="A17"/>
      <c r="B17" s="9"/>
    </row>
    <row r="18" spans="1:2" x14ac:dyDescent="0.25">
      <c r="A18"/>
      <c r="B18" s="9"/>
    </row>
    <row r="19" spans="1:2" x14ac:dyDescent="0.25">
      <c r="A19" s="10"/>
      <c r="B19" s="9"/>
    </row>
    <row r="20" spans="1:2" x14ac:dyDescent="0.25">
      <c r="A20" s="10"/>
      <c r="B20" s="9"/>
    </row>
    <row r="21" spans="1:2" x14ac:dyDescent="0.25">
      <c r="A21" s="10"/>
      <c r="B21" s="9"/>
    </row>
    <row r="22" spans="1:2" x14ac:dyDescent="0.25">
      <c r="A22"/>
      <c r="B22" s="9"/>
    </row>
    <row r="23" spans="1:2" x14ac:dyDescent="0.25">
      <c r="A23" s="10"/>
      <c r="B23" s="9"/>
    </row>
    <row r="24" spans="1:2" x14ac:dyDescent="0.25">
      <c r="A24" s="10"/>
      <c r="B24" s="9"/>
    </row>
    <row r="25" spans="1:2" x14ac:dyDescent="0.25">
      <c r="A25" s="10"/>
      <c r="B25" s="9"/>
    </row>
    <row r="26" spans="1:2" x14ac:dyDescent="0.25">
      <c r="A26" s="10"/>
      <c r="B26" s="9"/>
    </row>
    <row r="27" spans="1:2" x14ac:dyDescent="0.25">
      <c r="A27" s="10"/>
      <c r="B27" s="9"/>
    </row>
  </sheetData>
  <mergeCells count="10">
    <mergeCell ref="D14:E14"/>
    <mergeCell ref="A9:E9"/>
    <mergeCell ref="A8:E8"/>
    <mergeCell ref="A1:E1"/>
    <mergeCell ref="B4:E4"/>
    <mergeCell ref="B5:E5"/>
    <mergeCell ref="B6:E6"/>
    <mergeCell ref="B7:E7"/>
    <mergeCell ref="B2:E2"/>
    <mergeCell ref="B3:E3"/>
  </mergeCells>
  <dataValidations count="3">
    <dataValidation allowBlank="1" showInputMessage="1" showErrorMessage="1" prompt="Headings on following tabs will pre populate with what you enter here" sqref="B2:E2" xr:uid="{95582BE5-AACA-4EAD-B559-B05673BC9C02}"/>
    <dataValidation allowBlank="1" showInputMessage="1" showErrorMessage="1" prompt="Headings on following tabs will pre populate with what you enter here_x000a__x000a_Create a new workbook for a new Departmental Secretary or Chief Executive" sqref="B3:E3" xr:uid="{426103DA-07BD-4ED5-93C9-8BFFDA95D38A}"/>
    <dataValidation allowBlank="1" showInputMessage="1" showErrorMessage="1" prompt="Headings on following tabs will pre populate with what you enter here_x000a__x000a_Update if a shorter or different period is covered" sqref="B4:E5" xr:uid="{54AC04BA-6287-4231-B903-9AE703979839}"/>
  </dataValidations>
  <pageMargins left="0.7" right="0.7" top="0.75" bottom="0.75" header="0.3" footer="0.3"/>
  <pageSetup paperSize="9" orientation="portrait" r:id="rId1"/>
  <headerFooter>
    <oddFooter>&amp;C_x000D_&amp;1#&amp;"Calibri"&amp;10&amp;K000000 IN CONFIDENCE-STAFF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F27"/>
  <sheetViews>
    <sheetView zoomScale="90" zoomScaleNormal="90" workbookViewId="0">
      <selection activeCell="A26" sqref="A26"/>
    </sheetView>
  </sheetViews>
  <sheetFormatPr defaultRowHeight="15" x14ac:dyDescent="0.25"/>
  <cols>
    <col min="1" max="1" width="26" customWidth="1"/>
    <col min="2" max="2" width="12.7109375" customWidth="1"/>
    <col min="3" max="3" width="50" customWidth="1"/>
    <col min="4" max="4" width="40.42578125" customWidth="1"/>
    <col min="5" max="5" width="18" customWidth="1"/>
    <col min="7" max="7" width="20.42578125" bestFit="1" customWidth="1"/>
  </cols>
  <sheetData>
    <row r="1" spans="1:6" ht="26.25" customHeight="1" x14ac:dyDescent="0.25">
      <c r="A1" s="107" t="s">
        <v>64</v>
      </c>
      <c r="B1" s="107"/>
      <c r="C1" s="107"/>
      <c r="D1" s="107"/>
      <c r="E1" s="107"/>
    </row>
    <row r="2" spans="1:6" ht="21" customHeight="1" x14ac:dyDescent="0.25">
      <c r="A2" s="18" t="s">
        <v>65</v>
      </c>
      <c r="B2" s="103" t="s">
        <v>2</v>
      </c>
      <c r="C2" s="103"/>
      <c r="D2" s="103"/>
      <c r="E2" s="103"/>
    </row>
    <row r="3" spans="1:6" ht="47.25" x14ac:dyDescent="0.25">
      <c r="A3" s="18" t="s">
        <v>142</v>
      </c>
      <c r="B3" s="103" t="s">
        <v>4</v>
      </c>
      <c r="C3" s="103"/>
      <c r="D3" s="103"/>
      <c r="E3" s="103"/>
    </row>
    <row r="4" spans="1:6" ht="21" customHeight="1" x14ac:dyDescent="0.25">
      <c r="A4" s="18" t="s">
        <v>67</v>
      </c>
      <c r="B4" s="106">
        <v>45474</v>
      </c>
      <c r="C4" s="106"/>
      <c r="D4" s="106"/>
      <c r="E4" s="106"/>
    </row>
    <row r="5" spans="1:6" ht="21" customHeight="1" x14ac:dyDescent="0.25">
      <c r="A5" s="18" t="s">
        <v>68</v>
      </c>
      <c r="B5" s="106">
        <v>45838</v>
      </c>
      <c r="C5" s="106"/>
      <c r="D5" s="106"/>
      <c r="E5" s="106"/>
    </row>
    <row r="6" spans="1:6" ht="21" customHeight="1" x14ac:dyDescent="0.25">
      <c r="A6" s="18" t="s">
        <v>69</v>
      </c>
      <c r="B6" s="119" t="s">
        <v>19</v>
      </c>
      <c r="C6" s="119"/>
      <c r="D6" s="119"/>
      <c r="E6" s="119"/>
    </row>
    <row r="7" spans="1:6" ht="21" customHeight="1" x14ac:dyDescent="0.25">
      <c r="A7" s="18" t="s">
        <v>7</v>
      </c>
      <c r="B7" s="119"/>
      <c r="C7" s="119"/>
      <c r="D7" s="119"/>
      <c r="E7" s="119"/>
    </row>
    <row r="10" spans="1:6" ht="28.5" customHeight="1" x14ac:dyDescent="0.25">
      <c r="A10" s="4" t="s">
        <v>143</v>
      </c>
      <c r="B10" s="4"/>
      <c r="C10" s="5"/>
      <c r="D10" s="5"/>
      <c r="E10" s="5"/>
    </row>
    <row r="11" spans="1:6" ht="32.25" customHeight="1" x14ac:dyDescent="0.25">
      <c r="A11" s="6" t="s">
        <v>144</v>
      </c>
      <c r="B11" s="6"/>
      <c r="C11" s="6"/>
      <c r="D11" s="6"/>
      <c r="E11" s="6"/>
    </row>
    <row r="12" spans="1:6" ht="46.5" customHeight="1" x14ac:dyDescent="0.25">
      <c r="A12" s="7" t="s">
        <v>73</v>
      </c>
      <c r="B12" s="7" t="s">
        <v>14</v>
      </c>
      <c r="C12" s="8" t="s">
        <v>145</v>
      </c>
      <c r="D12" s="8" t="s">
        <v>146</v>
      </c>
      <c r="E12" s="7" t="s">
        <v>77</v>
      </c>
    </row>
    <row r="13" spans="1:6" s="77" customFormat="1" x14ac:dyDescent="0.25">
      <c r="A13" s="81">
        <v>45527</v>
      </c>
      <c r="B13" s="102">
        <v>3450</v>
      </c>
      <c r="C13" s="77" t="s">
        <v>147</v>
      </c>
      <c r="D13" s="77" t="s">
        <v>148</v>
      </c>
      <c r="E13" s="77" t="s">
        <v>86</v>
      </c>
    </row>
    <row r="14" spans="1:6" s="77" customFormat="1" x14ac:dyDescent="0.25">
      <c r="A14" s="89">
        <v>45532</v>
      </c>
      <c r="B14" s="84">
        <v>179.78</v>
      </c>
      <c r="C14" t="s">
        <v>149</v>
      </c>
      <c r="D14" t="s">
        <v>150</v>
      </c>
      <c r="E14" t="s">
        <v>151</v>
      </c>
    </row>
    <row r="15" spans="1:6" s="77" customFormat="1" x14ac:dyDescent="0.25">
      <c r="A15" s="81">
        <v>45581</v>
      </c>
      <c r="B15" s="82">
        <v>1344.33</v>
      </c>
      <c r="C15" s="77" t="s">
        <v>152</v>
      </c>
      <c r="D15" s="77" t="s">
        <v>153</v>
      </c>
      <c r="E15" s="77" t="s">
        <v>154</v>
      </c>
    </row>
    <row r="16" spans="1:6" x14ac:dyDescent="0.25">
      <c r="A16" s="81">
        <v>45625</v>
      </c>
      <c r="B16" s="82">
        <v>408.01</v>
      </c>
      <c r="C16" s="77" t="s">
        <v>155</v>
      </c>
      <c r="D16" s="77" t="s">
        <v>153</v>
      </c>
      <c r="E16" s="77" t="s">
        <v>156</v>
      </c>
      <c r="F16" s="77"/>
    </row>
    <row r="17" spans="1:5" x14ac:dyDescent="0.25">
      <c r="A17" s="81">
        <v>45716</v>
      </c>
      <c r="B17" s="82">
        <v>575</v>
      </c>
      <c r="C17" s="77" t="s">
        <v>157</v>
      </c>
      <c r="D17" s="77" t="s">
        <v>153</v>
      </c>
      <c r="E17" s="77" t="s">
        <v>154</v>
      </c>
    </row>
    <row r="18" spans="1:5" x14ac:dyDescent="0.25">
      <c r="A18" s="81">
        <v>45802</v>
      </c>
      <c r="B18" s="82">
        <v>350</v>
      </c>
      <c r="C18" s="77" t="s">
        <v>192</v>
      </c>
      <c r="D18" s="77" t="s">
        <v>148</v>
      </c>
      <c r="E18" s="77" t="s">
        <v>86</v>
      </c>
    </row>
    <row r="19" spans="1:5" x14ac:dyDescent="0.25">
      <c r="A19" s="83"/>
      <c r="B19" s="9"/>
    </row>
    <row r="20" spans="1:5" x14ac:dyDescent="0.25">
      <c r="A20" s="72" t="s">
        <v>158</v>
      </c>
      <c r="B20" s="73">
        <f>SUM(B13:B18)</f>
        <v>6307.1200000000008</v>
      </c>
      <c r="C20" s="74" t="s">
        <v>53</v>
      </c>
      <c r="D20" s="108" t="s">
        <v>55</v>
      </c>
      <c r="E20" s="108"/>
    </row>
    <row r="22" spans="1:5" ht="34.5" customHeight="1" x14ac:dyDescent="0.25"/>
    <row r="27" spans="1:5" x14ac:dyDescent="0.25">
      <c r="A27" s="10"/>
    </row>
  </sheetData>
  <sortState xmlns:xlrd2="http://schemas.microsoft.com/office/spreadsheetml/2017/richdata2" ref="A16:E17">
    <sortCondition ref="A16:A17"/>
  </sortState>
  <mergeCells count="8">
    <mergeCell ref="B7:E7"/>
    <mergeCell ref="D20:E20"/>
    <mergeCell ref="A1:E1"/>
    <mergeCell ref="B4:E4"/>
    <mergeCell ref="B5:E5"/>
    <mergeCell ref="B6:E6"/>
    <mergeCell ref="B2:E2"/>
    <mergeCell ref="B3:E3"/>
  </mergeCells>
  <dataValidations count="3">
    <dataValidation allowBlank="1" showInputMessage="1" showErrorMessage="1" prompt="Headings on following tabs will pre populate with what you enter here" sqref="B2:E2" xr:uid="{5F60611A-8EA8-4BF2-9AB9-FFB53AC0A2A1}"/>
    <dataValidation allowBlank="1" showInputMessage="1" showErrorMessage="1" prompt="Headings on following tabs will pre populate with what you enter here_x000a__x000a_Create a new workbook for a new Departmental Secretary or Chief Executive" sqref="B3:E3" xr:uid="{381D6C47-41CB-498B-B513-22B81C3E0142}"/>
    <dataValidation allowBlank="1" showInputMessage="1" showErrorMessage="1" prompt="Headings on following tabs will pre populate with what you enter here_x000a__x000a_Update if a shorter or different period is covered" sqref="B4:E5" xr:uid="{28764B20-07BC-42E3-A1FD-3A8CE5F9BAB5}"/>
  </dataValidations>
  <pageMargins left="0.7" right="0.7" top="0.75" bottom="0.75" header="0.3" footer="0.3"/>
  <pageSetup paperSize="9" orientation="portrait" r:id="rId1"/>
  <headerFooter>
    <oddFooter>&amp;C_x000D_&amp;1#&amp;"Calibri"&amp;10&amp;K000000 IN CONFIDENCE-STAFF</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04E46C-5221-4AA3-B942-0E10DC7B6B50}">
  <sheetPr>
    <tabColor rgb="FF92D050"/>
  </sheetPr>
  <dimension ref="A1:G24"/>
  <sheetViews>
    <sheetView zoomScale="90" zoomScaleNormal="90" workbookViewId="0">
      <selection activeCell="A23" sqref="A23"/>
    </sheetView>
  </sheetViews>
  <sheetFormatPr defaultRowHeight="15" x14ac:dyDescent="0.25"/>
  <cols>
    <col min="1" max="1" width="26.5703125" bestFit="1" customWidth="1"/>
    <col min="2" max="2" width="55.140625" customWidth="1"/>
    <col min="3" max="3" width="20.5703125" bestFit="1" customWidth="1"/>
    <col min="4" max="4" width="48.42578125" bestFit="1" customWidth="1"/>
    <col min="5" max="5" width="30.28515625" style="12" bestFit="1" customWidth="1"/>
    <col min="6" max="6" width="28.140625" customWidth="1"/>
    <col min="7" max="7" width="2.5703125" customWidth="1"/>
  </cols>
  <sheetData>
    <row r="1" spans="1:6" ht="26.25" customHeight="1" x14ac:dyDescent="0.25">
      <c r="A1" s="107" t="s">
        <v>159</v>
      </c>
      <c r="B1" s="107"/>
      <c r="C1" s="107"/>
      <c r="D1" s="107"/>
      <c r="E1" s="107"/>
      <c r="F1" s="107"/>
    </row>
    <row r="2" spans="1:6" ht="21" customHeight="1" x14ac:dyDescent="0.25">
      <c r="A2" s="18" t="s">
        <v>65</v>
      </c>
      <c r="B2" s="103" t="s">
        <v>2</v>
      </c>
      <c r="C2" s="103"/>
      <c r="D2" s="103"/>
      <c r="E2" s="103"/>
      <c r="F2" s="103"/>
    </row>
    <row r="3" spans="1:6" ht="45" customHeight="1" x14ac:dyDescent="0.25">
      <c r="A3" s="18" t="s">
        <v>66</v>
      </c>
      <c r="B3" s="103" t="s">
        <v>4</v>
      </c>
      <c r="C3" s="103"/>
      <c r="D3" s="103"/>
      <c r="E3" s="103"/>
      <c r="F3" s="103"/>
    </row>
    <row r="4" spans="1:6" ht="21" customHeight="1" x14ac:dyDescent="0.25">
      <c r="A4" s="18" t="s">
        <v>67</v>
      </c>
      <c r="B4" s="106">
        <v>45474</v>
      </c>
      <c r="C4" s="106"/>
      <c r="D4" s="106"/>
      <c r="E4" s="106"/>
      <c r="F4" s="78"/>
    </row>
    <row r="5" spans="1:6" ht="21" customHeight="1" x14ac:dyDescent="0.25">
      <c r="A5" s="18" t="s">
        <v>68</v>
      </c>
      <c r="B5" s="106">
        <v>45838</v>
      </c>
      <c r="C5" s="106"/>
      <c r="D5" s="106"/>
      <c r="E5" s="106"/>
      <c r="F5" s="78"/>
    </row>
    <row r="6" spans="1:6" ht="21" customHeight="1" x14ac:dyDescent="0.25">
      <c r="A6" s="18" t="s">
        <v>160</v>
      </c>
      <c r="B6" s="119" t="s">
        <v>19</v>
      </c>
      <c r="C6" s="119"/>
      <c r="D6" s="119"/>
      <c r="E6" s="119"/>
      <c r="F6" s="119"/>
    </row>
    <row r="7" spans="1:6" ht="21" customHeight="1" x14ac:dyDescent="0.25">
      <c r="A7" s="18" t="s">
        <v>7</v>
      </c>
      <c r="B7" s="119"/>
      <c r="C7" s="119"/>
      <c r="D7" s="119"/>
      <c r="E7" s="119"/>
      <c r="F7" s="119"/>
    </row>
    <row r="8" spans="1:6" ht="18" customHeight="1" x14ac:dyDescent="0.25">
      <c r="A8" s="76" t="s">
        <v>161</v>
      </c>
      <c r="B8" s="11"/>
      <c r="C8" s="13"/>
      <c r="D8" s="11"/>
      <c r="E8"/>
    </row>
    <row r="9" spans="1:6" ht="39" customHeight="1" x14ac:dyDescent="0.25">
      <c r="A9" s="68" t="s">
        <v>73</v>
      </c>
      <c r="B9" s="75" t="s">
        <v>162</v>
      </c>
      <c r="C9" s="75" t="s">
        <v>163</v>
      </c>
      <c r="D9" s="75" t="s">
        <v>164</v>
      </c>
      <c r="E9" s="75" t="s">
        <v>165</v>
      </c>
      <c r="F9" s="75" t="s">
        <v>166</v>
      </c>
    </row>
    <row r="10" spans="1:6" s="88" customFormat="1" x14ac:dyDescent="0.25">
      <c r="A10" s="93">
        <v>45534</v>
      </c>
      <c r="B10" s="94" t="s">
        <v>167</v>
      </c>
      <c r="C10" s="95" t="s">
        <v>51</v>
      </c>
      <c r="D10" s="95" t="s">
        <v>168</v>
      </c>
      <c r="E10" s="96">
        <v>50</v>
      </c>
      <c r="F10" s="95" t="s">
        <v>169</v>
      </c>
    </row>
    <row r="11" spans="1:6" s="88" customFormat="1" x14ac:dyDescent="0.25">
      <c r="A11" s="93">
        <v>45534</v>
      </c>
      <c r="B11" s="94" t="s">
        <v>170</v>
      </c>
      <c r="C11" s="95" t="s">
        <v>51</v>
      </c>
      <c r="D11" s="95" t="s">
        <v>171</v>
      </c>
      <c r="E11" s="96">
        <v>150</v>
      </c>
      <c r="F11" s="95" t="s">
        <v>169</v>
      </c>
    </row>
    <row r="12" spans="1:6" s="88" customFormat="1" ht="30" x14ac:dyDescent="0.25">
      <c r="A12" s="93">
        <v>45552</v>
      </c>
      <c r="B12" s="94" t="s">
        <v>172</v>
      </c>
      <c r="C12" s="95" t="s">
        <v>51</v>
      </c>
      <c r="D12" s="95" t="s">
        <v>173</v>
      </c>
      <c r="E12" s="96">
        <v>500</v>
      </c>
      <c r="F12" s="95" t="s">
        <v>169</v>
      </c>
    </row>
    <row r="13" spans="1:6" s="88" customFormat="1" ht="18" customHeight="1" x14ac:dyDescent="0.25">
      <c r="A13" s="93">
        <v>45615</v>
      </c>
      <c r="B13" s="94" t="s">
        <v>174</v>
      </c>
      <c r="C13" s="95" t="s">
        <v>51</v>
      </c>
      <c r="D13" s="95" t="s">
        <v>175</v>
      </c>
      <c r="E13" s="97">
        <v>50</v>
      </c>
    </row>
    <row r="14" spans="1:6" s="88" customFormat="1" ht="18" customHeight="1" x14ac:dyDescent="0.25">
      <c r="A14" s="93">
        <v>45621</v>
      </c>
      <c r="B14" s="95" t="s">
        <v>176</v>
      </c>
      <c r="C14" s="95" t="s">
        <v>52</v>
      </c>
      <c r="D14" s="95" t="s">
        <v>177</v>
      </c>
      <c r="E14" s="96">
        <v>50</v>
      </c>
      <c r="F14" s="95"/>
    </row>
    <row r="15" spans="1:6" s="88" customFormat="1" ht="18" customHeight="1" x14ac:dyDescent="0.25">
      <c r="A15" s="93">
        <v>45624</v>
      </c>
      <c r="B15" s="95" t="s">
        <v>178</v>
      </c>
      <c r="C15" s="95" t="s">
        <v>52</v>
      </c>
      <c r="D15" s="95" t="s">
        <v>179</v>
      </c>
      <c r="E15" s="97">
        <v>50</v>
      </c>
    </row>
    <row r="16" spans="1:6" s="88" customFormat="1" ht="26.25" customHeight="1" x14ac:dyDescent="0.25">
      <c r="A16" s="98">
        <v>45720</v>
      </c>
      <c r="B16" s="94" t="s">
        <v>180</v>
      </c>
      <c r="C16" s="95" t="s">
        <v>52</v>
      </c>
      <c r="D16" s="94" t="s">
        <v>181</v>
      </c>
      <c r="E16" s="97">
        <v>150</v>
      </c>
    </row>
    <row r="17" spans="1:7" s="88" customFormat="1" ht="16.5" customHeight="1" x14ac:dyDescent="0.25">
      <c r="A17" s="98">
        <v>45733</v>
      </c>
      <c r="B17" s="94" t="s">
        <v>182</v>
      </c>
      <c r="C17" s="95" t="s">
        <v>52</v>
      </c>
      <c r="D17" s="94" t="s">
        <v>183</v>
      </c>
      <c r="E17" s="99">
        <v>180</v>
      </c>
    </row>
    <row r="18" spans="1:7" s="88" customFormat="1" x14ac:dyDescent="0.25">
      <c r="A18" s="93">
        <v>45734</v>
      </c>
      <c r="B18" s="95" t="s">
        <v>184</v>
      </c>
      <c r="C18" s="95" t="s">
        <v>52</v>
      </c>
      <c r="D18" s="95" t="s">
        <v>185</v>
      </c>
      <c r="E18" s="96">
        <v>50</v>
      </c>
      <c r="F18" s="95"/>
    </row>
    <row r="19" spans="1:7" s="100" customFormat="1" x14ac:dyDescent="0.25">
      <c r="A19" s="98">
        <v>45740</v>
      </c>
      <c r="B19" s="95" t="s">
        <v>186</v>
      </c>
      <c r="C19" s="95" t="s">
        <v>52</v>
      </c>
      <c r="D19" s="94" t="s">
        <v>177</v>
      </c>
      <c r="E19" s="97">
        <v>50</v>
      </c>
      <c r="F19" s="88"/>
    </row>
    <row r="20" spans="1:7" s="88" customFormat="1" ht="45" x14ac:dyDescent="0.25">
      <c r="A20" s="98">
        <v>45806</v>
      </c>
      <c r="B20" s="88" t="s">
        <v>187</v>
      </c>
      <c r="C20" s="95" t="s">
        <v>51</v>
      </c>
      <c r="D20" s="94" t="s">
        <v>188</v>
      </c>
      <c r="E20" s="99">
        <v>380</v>
      </c>
      <c r="F20" s="94" t="s">
        <v>189</v>
      </c>
      <c r="G20" s="94"/>
    </row>
    <row r="21" spans="1:7" s="88" customFormat="1" x14ac:dyDescent="0.25">
      <c r="A21" s="98">
        <v>45806</v>
      </c>
      <c r="B21" s="88" t="s">
        <v>190</v>
      </c>
      <c r="C21" s="95" t="s">
        <v>51</v>
      </c>
      <c r="D21" s="94" t="s">
        <v>188</v>
      </c>
      <c r="E21" s="99">
        <v>380</v>
      </c>
      <c r="F21" s="94" t="s">
        <v>191</v>
      </c>
      <c r="G21" s="94"/>
    </row>
    <row r="22" spans="1:7" ht="18" customHeight="1" x14ac:dyDescent="0.25"/>
    <row r="23" spans="1:7" ht="18" customHeight="1" x14ac:dyDescent="0.25"/>
    <row r="24" spans="1:7" ht="18" customHeight="1" x14ac:dyDescent="0.25"/>
  </sheetData>
  <sortState xmlns:xlrd2="http://schemas.microsoft.com/office/spreadsheetml/2017/richdata2" ref="A10:F19">
    <sortCondition ref="A10:A19"/>
  </sortState>
  <mergeCells count="7">
    <mergeCell ref="B7:F7"/>
    <mergeCell ref="A1:F1"/>
    <mergeCell ref="B2:F2"/>
    <mergeCell ref="B3:F3"/>
    <mergeCell ref="B6:F6"/>
    <mergeCell ref="B4:E4"/>
    <mergeCell ref="B5:E5"/>
  </mergeCells>
  <dataValidations count="4">
    <dataValidation allowBlank="1" showInputMessage="1" showErrorMessage="1" prompt="Insert additional rows as needed:_x000a_- 'right click' on a row number (left of screen)_x000a_- select 'Insert' (this will insert a row above it)" sqref="A9" xr:uid="{78C9E9BB-7257-4EC6-8BBF-DCE9237148EF}"/>
    <dataValidation allowBlank="1" showInputMessage="1" showErrorMessage="1" prompt="Headings on following tabs will pre populate with what you enter here" sqref="B2:F2" xr:uid="{7F8340FF-6D59-43EE-9AD6-D4750D990961}"/>
    <dataValidation allowBlank="1" showInputMessage="1" showErrorMessage="1" prompt="Headings on following tabs will pre populate with what you enter here_x000a__x000a_Create a new workbook for a new Departmental Secretary or Chief Executive" sqref="B3:F3" xr:uid="{F7E758B7-82A3-4B5E-91B6-F76CA54D4AA3}"/>
    <dataValidation allowBlank="1" showInputMessage="1" showErrorMessage="1" prompt="Headings on following tabs will pre populate with what you enter here_x000a__x000a_Update if a shorter or different period is covered" sqref="B4:F5" xr:uid="{3D973008-B0C0-40BF-BED3-6BBA0F7D6A8F}"/>
  </dataValidations>
  <pageMargins left="0.7" right="0.7" top="0.75" bottom="0.75" header="0.3" footer="0.3"/>
  <pageSetup paperSize="9" orientation="portrait" r:id="rId1"/>
  <headerFooter>
    <oddFooter>&amp;C_x000D_&amp;1#&amp;"Calibri"&amp;10&amp;K000000 IN CONFIDENCE-STAFF</oddFooter>
  </headerFooter>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prompt="UP TO $50" xr:uid="{473532B3-E968-4AD0-92CE-6BA02E9B4C76}">
          <x14:formula1>
            <xm:f>'C:\Users\wjackson001\AppData\Local\Microsoft\Windows\INetCache\Content.Outlook\TMTZDRYX\[Spreadsheet of Gift Register - enter details here 2.xlsx]LISTS'!#REF!</xm:f>
          </x14:formula1>
          <xm:sqref>G20:G21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eDocument" ma:contentTypeID="0x01010076C29D073067D9448039A1419D56AED600FC4067F206484343A7CEC3152AF51CF6" ma:contentTypeVersion="35" ma:contentTypeDescription="Create a new document." ma:contentTypeScope="" ma:versionID="93631bf901ed7f7109b674abe65ce3d8">
  <xsd:schema xmlns:xsd="http://www.w3.org/2001/XMLSchema" xmlns:xs="http://www.w3.org/2001/XMLSchema" xmlns:p="http://schemas.microsoft.com/office/2006/metadata/properties" xmlns:ns2="66704092-311d-4623-8c81-e111139b239e" xmlns:ns3="6ffc27c9-43cd-4736-a5d6-c0484359aef4" xmlns:ns4="96fe36d3-859e-4365-9387-bc9caa985cea" xmlns:ns5="77f2ea15-2457-45ae-b05a-69f932904f88" targetNamespace="http://schemas.microsoft.com/office/2006/metadata/properties" ma:root="true" ma:fieldsID="9ddb090d6dbe1ae0a87e0eba864533b5" ns2:_="" ns3:_="" ns4:_="" ns5:_="">
    <xsd:import namespace="66704092-311d-4623-8c81-e111139b239e"/>
    <xsd:import namespace="6ffc27c9-43cd-4736-a5d6-c0484359aef4"/>
    <xsd:import namespace="96fe36d3-859e-4365-9387-bc9caa985cea"/>
    <xsd:import namespace="77f2ea15-2457-45ae-b05a-69f932904f88"/>
    <xsd:element name="properties">
      <xsd:complexType>
        <xsd:sequence>
          <xsd:element name="documentManagement">
            <xsd:complexType>
              <xsd:all>
                <xsd:element ref="ns2:DataClassification" minOccurs="0"/>
                <xsd:element ref="ns2:Narrative" minOccurs="0"/>
                <xsd:element ref="ns3:AggregationNarrative" minOccurs="0"/>
                <xsd:element ref="ns3:AggregationStatus" minOccurs="0"/>
                <xsd:element ref="ns3:PRADateDisposal" minOccurs="0"/>
                <xsd:element ref="ns3:PRAText1" minOccurs="0"/>
                <xsd:element ref="ns3:PRAText2" minOccurs="0"/>
                <xsd:element ref="ns3:PRAText3" minOccurs="0"/>
                <xsd:element ref="ns3:PRAText4" minOccurs="0"/>
                <xsd:element ref="ns3:PRAText5" minOccurs="0"/>
                <xsd:element ref="ns3:PRAType" minOccurs="0"/>
                <xsd:element ref="ns2:Project" minOccurs="0"/>
                <xsd:element ref="ns2:CategoryName" minOccurs="0"/>
                <xsd:element ref="ns2:CategoryValue" minOccurs="0"/>
                <xsd:element ref="ns2:DocumentType" minOccurs="0"/>
                <xsd:element ref="ns2:Function" minOccurs="0"/>
                <xsd:element ref="ns2:Activity" minOccurs="0"/>
                <xsd:element ref="ns2:Subactivity" minOccurs="0"/>
                <xsd:element ref="ns2:Case" minOccurs="0"/>
                <xsd:element ref="ns3:Year" minOccurs="0"/>
                <xsd:element ref="ns4:MediaServiceMetadata" minOccurs="0"/>
                <xsd:element ref="ns4:MediaServiceFastMetadata" minOccurs="0"/>
                <xsd:element ref="ns5:SharedWithUsers" minOccurs="0"/>
                <xsd:element ref="ns5:SharedWithDetails" minOccurs="0"/>
                <xsd:element ref="ns4:MediaServiceAutoKeyPoints" minOccurs="0"/>
                <xsd:element ref="ns4:MediaServiceKeyPoints"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704092-311d-4623-8c81-e111139b239e" elementFormDefault="qualified">
    <xsd:import namespace="http://schemas.microsoft.com/office/2006/documentManagement/types"/>
    <xsd:import namespace="http://schemas.microsoft.com/office/infopath/2007/PartnerControls"/>
    <xsd:element name="DataClassification" ma:index="8" nillable="true" ma:displayName="Data Classification" ma:default="EQC USE ONLY – IN-CONFIDENCE" ma:format="Dropdown" ma:hidden="true" ma:internalName="DataClassification" ma:readOnly="false">
      <xsd:simpleType>
        <xsd:restriction base="dms:Choice">
          <xsd:enumeration value="EQC USE ONLY – IN-CONFIDENCE"/>
          <xsd:enumeration value="UNCLASSIFIED"/>
        </xsd:restriction>
      </xsd:simpleType>
    </xsd:element>
    <xsd:element name="Narrative" ma:index="9" nillable="true" ma:displayName="Narrative" ma:description="Description of document that may help find it later or to understand context better" ma:internalName="Narrative" ma:readOnly="false">
      <xsd:simpleType>
        <xsd:restriction base="dms:Note">
          <xsd:maxLength value="255"/>
        </xsd:restriction>
      </xsd:simpleType>
    </xsd:element>
    <xsd:element name="Project" ma:index="19" nillable="true" ma:displayName="Project" ma:default="NA" ma:hidden="true" ma:internalName="Project" ma:readOnly="false">
      <xsd:simpleType>
        <xsd:restriction base="dms:Text">
          <xsd:maxLength value="255"/>
        </xsd:restriction>
      </xsd:simpleType>
    </xsd:element>
    <xsd:element name="CategoryName" ma:index="20" nillable="true" ma:displayName="Topic" ma:hidden="true" ma:internalName="CategoryName" ma:readOnly="false">
      <xsd:simpleType>
        <xsd:restriction base="dms:Text">
          <xsd:maxLength value="255"/>
        </xsd:restriction>
      </xsd:simpleType>
    </xsd:element>
    <xsd:element name="CategoryValue" ma:index="21" nillable="true" ma:displayName="Category Value" ma:default="NA" ma:hidden="true" ma:internalName="CategoryValue" ma:readOnly="false">
      <xsd:simpleType>
        <xsd:restriction base="dms:Text">
          <xsd:maxLength value="255"/>
        </xsd:restriction>
      </xsd:simpleType>
    </xsd:element>
    <xsd:element name="DocumentType" ma:index="22" nillable="true" ma:displayName="Document Type" ma:format="Dropdown" ma:hidden="true" ma:internalName="DocumentType" ma:readOnly="false">
      <xsd:simpleType>
        <xsd:restriction base="dms:Choice">
          <xsd:enumeration value="APPLICATION, Permit, Infrastructure related"/>
          <xsd:enumeration value="CALCULATION, Workings"/>
          <xsd:enumeration value="CERTIFICATE, Award, Recognition"/>
          <xsd:enumeration value="CHECKLIST or Register, Matrix, Records Control"/>
          <xsd:enumeration value="COMMUNICATION, Correspondence, Publication"/>
          <xsd:enumeration value="CONTRACT, Variation, Agreement"/>
          <xsd:enumeration value="DESIGN or Architecture"/>
          <xsd:enumeration value="DRAWING, Map, Flowchart, Plan, Charter"/>
          <xsd:enumeration value="EMPLOYMENT or Personnel related"/>
          <xsd:enumeration value="FINANCIAL related"/>
          <xsd:enumeration value="FORM or Template"/>
          <xsd:enumeration value="GOVERNANCE, Rules and Regulations, Environment"/>
          <xsd:enumeration value="IMAGE, Video, Multimedia, Screenshot"/>
          <xsd:enumeration value="MINUTES, Agenda, Notes, Memo, Filenote"/>
          <xsd:enumeration value="POLICY or Procedure, Process, SOP"/>
          <xsd:enumeration value="PRESENTATION, Speech"/>
          <xsd:enumeration value="PROCUREMENT related"/>
          <xsd:enumeration value="PROJECT related"/>
          <xsd:enumeration value="REFERENCE, Supporting Documentation"/>
          <xsd:enumeration value="SERVICE REQUEST, Change Management"/>
          <xsd:enumeration value="SPECIFICATION, Standard"/>
          <xsd:enumeration value="TRAINING, Operating or System Manual"/>
          <xsd:enumeration value="WORKSHEET, Roster"/>
          <xsd:enumeration value="Not yet defined"/>
        </xsd:restriction>
      </xsd:simpleType>
    </xsd:element>
    <xsd:element name="Function" ma:index="23" nillable="true" ma:displayName="Function" ma:default="Managing EQC" ma:hidden="true" ma:internalName="Function" ma:readOnly="false">
      <xsd:simpleType>
        <xsd:restriction base="dms:Text">
          <xsd:maxLength value="255"/>
        </xsd:restriction>
      </xsd:simpleType>
    </xsd:element>
    <xsd:element name="Activity" ma:index="24" nillable="true" ma:displayName="Activity" ma:default="Financial Management" ma:hidden="true" ma:internalName="Activity" ma:readOnly="false">
      <xsd:simpleType>
        <xsd:restriction base="dms:Text">
          <xsd:maxLength value="255"/>
        </xsd:restriction>
      </xsd:simpleType>
    </xsd:element>
    <xsd:element name="Subactivity" ma:index="25" nillable="true" ma:displayName="Subactivity" ma:default="Reporting - Internal" ma:hidden="true" ma:internalName="Subactivity" ma:readOnly="false">
      <xsd:simpleType>
        <xsd:restriction base="dms:Text">
          <xsd:maxLength value="255"/>
        </xsd:restriction>
      </xsd:simpleType>
    </xsd:element>
    <xsd:element name="Case" ma:index="26" nillable="true" ma:displayName="Case" ma:default="NA" ma:hidden="true" ma:internalName="Case"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ffc27c9-43cd-4736-a5d6-c0484359aef4" elementFormDefault="qualified">
    <xsd:import namespace="http://schemas.microsoft.com/office/2006/documentManagement/types"/>
    <xsd:import namespace="http://schemas.microsoft.com/office/infopath/2007/PartnerControls"/>
    <xsd:element name="AggregationNarrative" ma:index="10" nillable="true" ma:displayName="Aggregation Narrative" ma:hidden="true" ma:internalName="AggregationNarrative" ma:readOnly="false">
      <xsd:simpleType>
        <xsd:restriction base="dms:Text">
          <xsd:maxLength value="255"/>
        </xsd:restriction>
      </xsd:simpleType>
    </xsd:element>
    <xsd:element name="AggregationStatus" ma:index="11" nillable="true" ma:displayName="Aggregation Status" ma:default="Normal" ma:format="Dropdown" ma:hidden="true" ma:internalName="AggregationStatus" ma:readOnly="false">
      <xsd:simpleType>
        <xsd:restriction base="dms:Choice">
          <xsd:enumeration value="Delete Soon"/>
          <xsd:enumeration value="Transfer Soon"/>
          <xsd:enumeration value="Appraise Soon"/>
          <xsd:enumeration value="Delete"/>
          <xsd:enumeration value="Transfer"/>
          <xsd:enumeration value="Appraise"/>
          <xsd:enumeration value="Hold"/>
          <xsd:enumeration value="Normal"/>
        </xsd:restriction>
      </xsd:simpleType>
    </xsd:element>
    <xsd:element name="PRADateDisposal" ma:index="12" nillable="true" ma:displayName="PRA Date Disposal" ma:format="DateOnly" ma:hidden="true" ma:internalName="PRADateDisposal" ma:readOnly="false">
      <xsd:simpleType>
        <xsd:restriction base="dms:DateTime"/>
      </xsd:simpleType>
    </xsd:element>
    <xsd:element name="PRAText1" ma:index="13" nillable="true" ma:displayName="PRA Text 1" ma:hidden="true" ma:internalName="PRAText1" ma:readOnly="false">
      <xsd:simpleType>
        <xsd:restriction base="dms:Text">
          <xsd:maxLength value="255"/>
        </xsd:restriction>
      </xsd:simpleType>
    </xsd:element>
    <xsd:element name="PRAText2" ma:index="14" nillable="true" ma:displayName="PRA Text 2" ma:hidden="true" ma:internalName="PRAText2" ma:readOnly="false">
      <xsd:simpleType>
        <xsd:restriction base="dms:Text">
          <xsd:maxLength value="255"/>
        </xsd:restriction>
      </xsd:simpleType>
    </xsd:element>
    <xsd:element name="PRAText3" ma:index="15" nillable="true" ma:displayName="PRA Text 3" ma:hidden="true" ma:internalName="PRAText3" ma:readOnly="false">
      <xsd:simpleType>
        <xsd:restriction base="dms:Text">
          <xsd:maxLength value="255"/>
        </xsd:restriction>
      </xsd:simpleType>
    </xsd:element>
    <xsd:element name="PRAText4" ma:index="16" nillable="true" ma:displayName="PRA Text 4" ma:hidden="true" ma:internalName="PRAText4" ma:readOnly="false">
      <xsd:simpleType>
        <xsd:restriction base="dms:Text">
          <xsd:maxLength value="255"/>
        </xsd:restriction>
      </xsd:simpleType>
    </xsd:element>
    <xsd:element name="PRAText5" ma:index="17" nillable="true" ma:displayName="PRA Text 5" ma:hidden="true" ma:internalName="PRAText5" ma:readOnly="false">
      <xsd:simpleType>
        <xsd:restriction base="dms:Text">
          <xsd:maxLength value="255"/>
        </xsd:restriction>
      </xsd:simpleType>
    </xsd:element>
    <xsd:element name="PRAType" ma:index="18" nillable="true" ma:displayName="PRA Type" ma:hidden="true" ma:internalName="PRAType" ma:readOnly="false">
      <xsd:simpleType>
        <xsd:restriction base="dms:Text">
          <xsd:maxLength value="255"/>
        </xsd:restriction>
      </xsd:simpleType>
    </xsd:element>
    <xsd:element name="Year" ma:index="27" nillable="true" ma:displayName="Financial Year" ma:default="NA" ma:hidden="true" ma:internalName="Year"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6fe36d3-859e-4365-9387-bc9caa985cea"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AutoKeyPoints" ma:index="32" nillable="true" ma:displayName="MediaServiceAutoKeyPoints" ma:hidden="true" ma:internalName="MediaServiceAutoKeyPoints" ma:readOnly="true">
      <xsd:simpleType>
        <xsd:restriction base="dms:Note"/>
      </xsd:simpleType>
    </xsd:element>
    <xsd:element name="MediaServiceKeyPoints" ma:index="33" nillable="true" ma:displayName="KeyPoints" ma:internalName="MediaServiceKeyPoints" ma:readOnly="true">
      <xsd:simpleType>
        <xsd:restriction base="dms:Note">
          <xsd:maxLength value="255"/>
        </xsd:restriction>
      </xsd:simpleType>
    </xsd:element>
    <xsd:element name="MediaServiceObjectDetectorVersions" ma:index="34" nillable="true" ma:displayName="MediaServiceObjectDetectorVersions" ma:hidden="true" ma:indexed="true" ma:internalName="MediaServiceObjectDetectorVersions" ma:readOnly="true">
      <xsd:simpleType>
        <xsd:restriction base="dms:Text"/>
      </xsd:simpleType>
    </xsd:element>
    <xsd:element name="MediaServiceSearchProperties" ma:index="3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7f2ea15-2457-45ae-b05a-69f932904f88"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AggregationStatus xmlns="6ffc27c9-43cd-4736-a5d6-c0484359aef4">Normal</AggregationStatus>
    <DataClassification xmlns="66704092-311d-4623-8c81-e111139b239e">EQC USE ONLY – IN-CONFIDENCE</DataClassification>
    <PRAText2 xmlns="6ffc27c9-43cd-4736-a5d6-c0484359aef4" xsi:nil="true"/>
    <Function xmlns="66704092-311d-4623-8c81-e111139b239e">Managing EQC</Function>
    <Activity xmlns="66704092-311d-4623-8c81-e111139b239e">Financial Management</Activity>
    <PRAText3 xmlns="6ffc27c9-43cd-4736-a5d6-c0484359aef4" xsi:nil="true"/>
    <Year xmlns="6ffc27c9-43cd-4736-a5d6-c0484359aef4">CE Expenses</Year>
    <DocumentType xmlns="66704092-311d-4623-8c81-e111139b239e" xsi:nil="true"/>
    <PRAType xmlns="6ffc27c9-43cd-4736-a5d6-c0484359aef4" xsi:nil="true"/>
    <PRAText4 xmlns="6ffc27c9-43cd-4736-a5d6-c0484359aef4" xsi:nil="true"/>
    <PRADateDisposal xmlns="6ffc27c9-43cd-4736-a5d6-c0484359aef4" xsi:nil="true"/>
    <Case xmlns="66704092-311d-4623-8c81-e111139b239e">NA</Case>
    <Narrative xmlns="66704092-311d-4623-8c81-e111139b239e" xsi:nil="true"/>
    <CategoryName xmlns="66704092-311d-4623-8c81-e111139b239e">Sensitive Expenditure</CategoryName>
    <CategoryValue xmlns="66704092-311d-4623-8c81-e111139b239e">NA</CategoryValue>
    <Project xmlns="66704092-311d-4623-8c81-e111139b239e">NA</Project>
    <PRAText5 xmlns="6ffc27c9-43cd-4736-a5d6-c0484359aef4" xsi:nil="true"/>
    <AggregationNarrative xmlns="6ffc27c9-43cd-4736-a5d6-c0484359aef4" xsi:nil="true"/>
    <PRAText1 xmlns="6ffc27c9-43cd-4736-a5d6-c0484359aef4" xsi:nil="true"/>
    <Subactivity xmlns="66704092-311d-4623-8c81-e111139b239e">Reporting - Internal</Subactivity>
    <SharedWithUsers xmlns="77f2ea15-2457-45ae-b05a-69f932904f88">
      <UserInfo>
        <DisplayName>Wendy Jackson</DisplayName>
        <AccountId>72</AccountId>
        <AccountType/>
      </UserInfo>
      <UserInfo>
        <DisplayName>SharingLinks.d54d73c3-f98d-49df-a2c4-0694a0fb88ed.Flexible.7233d929-24c1-4c17-9ca1-5ab8da9442d5</DisplayName>
        <AccountId>253</AccountId>
        <AccountType/>
      </UserInfo>
      <UserInfo>
        <DisplayName>SharingLinks.c75365db-dce4-4fc9-bc8a-d210ef2605b4.OrganizationView.d2ab51a9-c442-4e05-a4ce-0604167ea173</DisplayName>
        <AccountId>226</AccountId>
        <AccountType/>
      </UserInfo>
      <UserInfo>
        <DisplayName>Fleur Baker</DisplayName>
        <AccountId>2699</AccountId>
        <AccountType/>
      </UserInfo>
    </SharedWithUsers>
  </documentManagement>
</p:properties>
</file>

<file path=customXml/itemProps1.xml><?xml version="1.0" encoding="utf-8"?>
<ds:datastoreItem xmlns:ds="http://schemas.openxmlformats.org/officeDocument/2006/customXml" ds:itemID="{9CB35C39-3A5D-4801-BA29-CBDF65F1C1B0}">
  <ds:schemaRefs>
    <ds:schemaRef ds:uri="http://schemas.microsoft.com/sharepoint/v3/contenttype/forms"/>
  </ds:schemaRefs>
</ds:datastoreItem>
</file>

<file path=customXml/itemProps2.xml><?xml version="1.0" encoding="utf-8"?>
<ds:datastoreItem xmlns:ds="http://schemas.openxmlformats.org/officeDocument/2006/customXml" ds:itemID="{A396BDCC-7774-4ADC-8862-9A1B0CAFF65B}">
  <ds:schemaRefs>
    <ds:schemaRef ds:uri="http://schemas.microsoft.com/sharepoint/events"/>
  </ds:schemaRefs>
</ds:datastoreItem>
</file>

<file path=customXml/itemProps3.xml><?xml version="1.0" encoding="utf-8"?>
<ds:datastoreItem xmlns:ds="http://schemas.openxmlformats.org/officeDocument/2006/customXml" ds:itemID="{FD9BBE11-BDA1-4CF4-8E09-EAE9A27B90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704092-311d-4623-8c81-e111139b239e"/>
    <ds:schemaRef ds:uri="6ffc27c9-43cd-4736-a5d6-c0484359aef4"/>
    <ds:schemaRef ds:uri="96fe36d3-859e-4365-9387-bc9caa985cea"/>
    <ds:schemaRef ds:uri="77f2ea15-2457-45ae-b05a-69f932904f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2804639-1887-49C3-9AC2-7A681C1C5B1B}">
  <ds:schemaRefs>
    <ds:schemaRef ds:uri="66704092-311d-4623-8c81-e111139b239e"/>
    <ds:schemaRef ds:uri="http://www.w3.org/XML/1998/namespace"/>
    <ds:schemaRef ds:uri="http://schemas.microsoft.com/office/infopath/2007/PartnerControls"/>
    <ds:schemaRef ds:uri="http://schemas.microsoft.com/office/2006/metadata/properties"/>
    <ds:schemaRef ds:uri="http://purl.org/dc/terms/"/>
    <ds:schemaRef ds:uri="http://purl.org/dc/dcmitype/"/>
    <ds:schemaRef ds:uri="http://purl.org/dc/elements/1.1/"/>
    <ds:schemaRef ds:uri="http://schemas.openxmlformats.org/package/2006/metadata/core-properties"/>
    <ds:schemaRef ds:uri="http://schemas.microsoft.com/office/2006/documentManagement/types"/>
    <ds:schemaRef ds:uri="77f2ea15-2457-45ae-b05a-69f932904f88"/>
    <ds:schemaRef ds:uri="96fe36d3-859e-4365-9387-bc9caa985cea"/>
    <ds:schemaRef ds:uri="6ffc27c9-43cd-4736-a5d6-c0484359aef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Summary</vt:lpstr>
      <vt:lpstr>Travel</vt:lpstr>
      <vt:lpstr>Hospitality</vt:lpstr>
      <vt:lpstr>All Other Expenses</vt:lpstr>
      <vt:lpstr>Gifts and Benefits</vt:lpstr>
    </vt:vector>
  </TitlesOfParts>
  <Manager/>
  <Company>The Earthquake Commission (EQC)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Rebecca Moore</dc:creator>
  <cp:keywords/>
  <dc:description/>
  <cp:lastModifiedBy>Grace Belisario</cp:lastModifiedBy>
  <cp:revision/>
  <dcterms:created xsi:type="dcterms:W3CDTF">2017-08-20T22:27:27Z</dcterms:created>
  <dcterms:modified xsi:type="dcterms:W3CDTF">2025-07-23T22:17:49Z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0x01010076C29D073067D9448039A1419D56AED600FC4067F206484343A7CEC3152AF51CF6</vt:lpwstr>
  </property>
  <property fmtid="{D5CDD505-2E9C-101B-9397-08002B2CF9AE}" pid="3" name="_dlc_DocId">
    <vt:lpwstr>FINM-591346615-1564</vt:lpwstr>
  </property>
  <property fmtid="{D5CDD505-2E9C-101B-9397-08002B2CF9AE}" pid="4" name="_dlc_DocIdItemGuid">
    <vt:lpwstr>9d25df74-fb3d-4490-a5c8-6ed52616f3b3</vt:lpwstr>
  </property>
  <property fmtid="{D5CDD505-2E9C-101B-9397-08002B2CF9AE}" pid="5" name="_dlc_DocIdUrl">
    <vt:lpwstr>https://eqcnz.sharepoint.com/sites/DMSFincMgt/_layouts/15/DocIdRedir.aspx?ID=FINM-591346615-1564, FINM-591346615-1564</vt:lpwstr>
  </property>
  <property fmtid="{D5CDD505-2E9C-101B-9397-08002B2CF9AE}" pid="6" name="SV_QUERY_LIST_4F35BF76-6C0D-4D9B-82B2-816C12CF3733">
    <vt:lpwstr>empty_477D106A-C0D6-4607-AEBD-E2C9D60EA279</vt:lpwstr>
  </property>
  <property fmtid="{D5CDD505-2E9C-101B-9397-08002B2CF9AE}" pid="7" name="SV_HIDDEN_GRID_QUERY_LIST_4F35BF76-6C0D-4D9B-82B2-816C12CF3733">
    <vt:lpwstr>empty_477D106A-C0D6-4607-AEBD-E2C9D60EA279</vt:lpwstr>
  </property>
  <property fmtid="{D5CDD505-2E9C-101B-9397-08002B2CF9AE}" pid="8" name="MSIP_Label_33315ce2-72d4-49f4-9b78-787fb40d56de_Enabled">
    <vt:lpwstr>true</vt:lpwstr>
  </property>
  <property fmtid="{D5CDD505-2E9C-101B-9397-08002B2CF9AE}" pid="9" name="MSIP_Label_33315ce2-72d4-49f4-9b78-787fb40d56de_SetDate">
    <vt:lpwstr>2021-12-15T20:38:33Z</vt:lpwstr>
  </property>
  <property fmtid="{D5CDD505-2E9C-101B-9397-08002B2CF9AE}" pid="10" name="MSIP_Label_33315ce2-72d4-49f4-9b78-787fb40d56de_Method">
    <vt:lpwstr>Privileged</vt:lpwstr>
  </property>
  <property fmtid="{D5CDD505-2E9C-101B-9397-08002B2CF9AE}" pid="11" name="MSIP_Label_33315ce2-72d4-49f4-9b78-787fb40d56de_Name">
    <vt:lpwstr>IN CONFIDENCE-STAFF</vt:lpwstr>
  </property>
  <property fmtid="{D5CDD505-2E9C-101B-9397-08002B2CF9AE}" pid="12" name="MSIP_Label_33315ce2-72d4-49f4-9b78-787fb40d56de_SiteId">
    <vt:lpwstr>86a6f104-40bb-42f9-80b8-db92c7ff68b2</vt:lpwstr>
  </property>
  <property fmtid="{D5CDD505-2E9C-101B-9397-08002B2CF9AE}" pid="13" name="MSIP_Label_33315ce2-72d4-49f4-9b78-787fb40d56de_ActionId">
    <vt:lpwstr>5e10dccd-9790-411c-9fbb-265694d8cea4</vt:lpwstr>
  </property>
  <property fmtid="{D5CDD505-2E9C-101B-9397-08002B2CF9AE}" pid="14" name="MSIP_Label_33315ce2-72d4-49f4-9b78-787fb40d56de_ContentBits">
    <vt:lpwstr>2</vt:lpwstr>
  </property>
  <property fmtid="{D5CDD505-2E9C-101B-9397-08002B2CF9AE}" pid="15" name="SharedWithUsers">
    <vt:lpwstr>2699;#Fleur Baker;#72;#Wendy Jackson</vt:lpwstr>
  </property>
  <property fmtid="{D5CDD505-2E9C-101B-9397-08002B2CF9AE}" pid="16" name="MediaServiceImageTags">
    <vt:lpwstr/>
  </property>
</Properties>
</file>